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72" windowWidth="18312" windowHeight="7116"/>
  </bookViews>
  <sheets>
    <sheet name="試算表" sheetId="2" r:id="rId1"/>
    <sheet name="級距表" sheetId="1" r:id="rId2"/>
  </sheets>
  <definedNames>
    <definedName name="_xlnm.Print_Area" localSheetId="0">試算表!$A$1:$W$42</definedName>
  </definedNames>
  <calcPr calcId="145621"/>
</workbook>
</file>

<file path=xl/calcChain.xml><?xml version="1.0" encoding="utf-8"?>
<calcChain xmlns="http://schemas.openxmlformats.org/spreadsheetml/2006/main">
  <c r="P18" i="2" l="1"/>
  <c r="P16" i="2"/>
  <c r="P14" i="2"/>
  <c r="D18" i="2"/>
  <c r="D16" i="2"/>
  <c r="D14" i="2"/>
  <c r="M30" i="2" l="1"/>
  <c r="P27" i="2"/>
  <c r="P22" i="2"/>
  <c r="S22" i="2"/>
  <c r="A30" i="2"/>
  <c r="D27" i="2"/>
  <c r="D22" i="2"/>
  <c r="G27" i="2"/>
  <c r="A27" i="2"/>
  <c r="M27" i="2" l="1"/>
  <c r="M22" i="2"/>
  <c r="V22" i="2" s="1"/>
  <c r="S27" i="2"/>
  <c r="G22" i="2"/>
  <c r="J27" i="2"/>
  <c r="A22" i="2"/>
  <c r="G30" i="2"/>
  <c r="S30" i="2" l="1"/>
  <c r="V27" i="2"/>
  <c r="J22" i="2"/>
</calcChain>
</file>

<file path=xl/sharedStrings.xml><?xml version="1.0" encoding="utf-8"?>
<sst xmlns="http://schemas.openxmlformats.org/spreadsheetml/2006/main" count="64" uniqueCount="36">
  <si>
    <t>級距</t>
    <phoneticPr fontId="2" type="noConversion"/>
  </si>
  <si>
    <t>勞保自</t>
    <phoneticPr fontId="2" type="noConversion"/>
  </si>
  <si>
    <t>健保自</t>
    <phoneticPr fontId="2" type="noConversion"/>
  </si>
  <si>
    <t>健保公</t>
    <phoneticPr fontId="2" type="noConversion"/>
  </si>
  <si>
    <t>勞退自</t>
    <phoneticPr fontId="2" type="noConversion"/>
  </si>
  <si>
    <t>勞退公</t>
    <phoneticPr fontId="2" type="noConversion"/>
  </si>
  <si>
    <t>勞保公</t>
    <phoneticPr fontId="2" type="noConversion"/>
  </si>
  <si>
    <t>勞保</t>
    <phoneticPr fontId="2" type="noConversion"/>
  </si>
  <si>
    <t>健保</t>
    <phoneticPr fontId="2" type="noConversion"/>
  </si>
  <si>
    <t>勞退</t>
    <phoneticPr fontId="2" type="noConversion"/>
  </si>
  <si>
    <t>健保</t>
    <phoneticPr fontId="2" type="noConversion"/>
  </si>
  <si>
    <t>請輸入當月薪資：</t>
    <phoneticPr fontId="2" type="noConversion"/>
  </si>
  <si>
    <t>勞保投保級距：</t>
    <phoneticPr fontId="2" type="noConversion"/>
  </si>
  <si>
    <t>健保投保級距：</t>
    <phoneticPr fontId="2" type="noConversion"/>
  </si>
  <si>
    <t>勞退投保級距：</t>
    <phoneticPr fontId="2" type="noConversion"/>
  </si>
  <si>
    <t>是否加入健保：</t>
    <phoneticPr fontId="2" type="noConversion"/>
  </si>
  <si>
    <t>是否提繳
自提勞工退休金：</t>
    <phoneticPr fontId="2" type="noConversion"/>
  </si>
  <si>
    <t>是</t>
  </si>
  <si>
    <t>是</t>
    <phoneticPr fontId="2" type="noConversion"/>
  </si>
  <si>
    <t>否</t>
  </si>
  <si>
    <t>否</t>
    <phoneticPr fontId="2" type="noConversion"/>
  </si>
  <si>
    <t>個人負擔</t>
    <phoneticPr fontId="2" type="noConversion"/>
  </si>
  <si>
    <t>個人負擔小計</t>
    <phoneticPr fontId="2" type="noConversion"/>
  </si>
  <si>
    <t>單位負擔</t>
    <phoneticPr fontId="2" type="noConversion"/>
  </si>
  <si>
    <t>單位負擔小計</t>
    <phoneticPr fontId="2" type="noConversion"/>
  </si>
  <si>
    <t>整月</t>
    <phoneticPr fontId="2" type="noConversion"/>
  </si>
  <si>
    <t>請輸入每日薪資：</t>
    <phoneticPr fontId="2" type="noConversion"/>
  </si>
  <si>
    <t>投保日數：</t>
    <phoneticPr fontId="2" type="noConversion"/>
  </si>
  <si>
    <t>普通保險事故：</t>
    <phoneticPr fontId="2" type="noConversion"/>
  </si>
  <si>
    <t>就業保險：</t>
    <phoneticPr fontId="2" type="noConversion"/>
  </si>
  <si>
    <t>職業災害：</t>
    <phoneticPr fontId="2" type="noConversion"/>
  </si>
  <si>
    <t>是</t>
    <phoneticPr fontId="2" type="noConversion"/>
  </si>
  <si>
    <t>勞/健/勞退保費試算(月)</t>
    <phoneticPr fontId="2" type="noConversion"/>
  </si>
  <si>
    <t>勞/健/勞退保費試算(不足月)</t>
    <phoneticPr fontId="2" type="noConversion"/>
  </si>
  <si>
    <t>個人分擔比例：</t>
    <phoneticPr fontId="2" type="noConversion"/>
  </si>
  <si>
    <t>機關分擔比例：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</si>
</sst>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0" fillId="12" borderId="0" xfId="0" applyFill="1">
      <alignment vertical="center"/>
    </xf>
    <xf numFmtId="176" fontId="0" fillId="0" borderId="12" xfId="1" applyNumberFormat="1" applyFont="1" applyBorder="1">
      <alignment vertical="center"/>
    </xf>
    <xf numFmtId="0" fontId="0" fillId="0" borderId="12" xfId="0" applyBorder="1">
      <alignment vertical="center"/>
    </xf>
    <xf numFmtId="0" fontId="0" fillId="8" borderId="12" xfId="0" applyFill="1" applyBorder="1">
      <alignment vertical="center"/>
    </xf>
    <xf numFmtId="176" fontId="0" fillId="8" borderId="12" xfId="1" applyNumberFormat="1" applyFont="1" applyFill="1" applyBorder="1">
      <alignment vertical="center"/>
    </xf>
    <xf numFmtId="3" fontId="0" fillId="8" borderId="12" xfId="0" applyNumberFormat="1" applyFill="1" applyBorder="1">
      <alignment vertical="center"/>
    </xf>
    <xf numFmtId="3" fontId="0" fillId="0" borderId="12" xfId="0" applyNumberFormat="1" applyBorder="1">
      <alignment vertical="center"/>
    </xf>
    <xf numFmtId="176" fontId="0" fillId="0" borderId="13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1" applyNumberFormat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176" fontId="0" fillId="0" borderId="16" xfId="1" applyNumberFormat="1" applyFont="1" applyBorder="1">
      <alignment vertical="center"/>
    </xf>
    <xf numFmtId="176" fontId="0" fillId="8" borderId="17" xfId="1" applyNumberFormat="1" applyFont="1" applyFill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0" fontId="0" fillId="0" borderId="19" xfId="0" applyBorder="1">
      <alignment vertical="center"/>
    </xf>
    <xf numFmtId="176" fontId="0" fillId="0" borderId="19" xfId="1" applyNumberFormat="1" applyFont="1" applyBorder="1">
      <alignment vertical="center"/>
    </xf>
    <xf numFmtId="3" fontId="0" fillId="8" borderId="19" xfId="0" applyNumberFormat="1" applyFill="1" applyBorder="1">
      <alignment vertical="center"/>
    </xf>
    <xf numFmtId="176" fontId="0" fillId="8" borderId="19" xfId="1" applyNumberFormat="1" applyFont="1" applyFill="1" applyBorder="1">
      <alignment vertical="center"/>
    </xf>
    <xf numFmtId="3" fontId="0" fillId="0" borderId="19" xfId="0" applyNumberFormat="1" applyBorder="1">
      <alignment vertical="center"/>
    </xf>
    <xf numFmtId="176" fontId="0" fillId="0" borderId="20" xfId="1" applyNumberFormat="1" applyFont="1" applyBorder="1">
      <alignment vertical="center"/>
    </xf>
    <xf numFmtId="0" fontId="0" fillId="8" borderId="19" xfId="0" applyFill="1" applyBorder="1">
      <alignment vertical="center"/>
    </xf>
    <xf numFmtId="176" fontId="0" fillId="8" borderId="20" xfId="1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0" fillId="7" borderId="0" xfId="0" applyFill="1" applyProtection="1">
      <alignment vertical="center"/>
      <protection hidden="1"/>
    </xf>
    <xf numFmtId="0" fontId="0" fillId="8" borderId="0" xfId="0" applyFill="1" applyProtection="1">
      <alignment vertical="center"/>
      <protection hidden="1"/>
    </xf>
    <xf numFmtId="0" fontId="0" fillId="11" borderId="0" xfId="0" applyFill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9" borderId="0" xfId="0" applyFill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4" borderId="0" xfId="0" applyFill="1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0" fontId="0" fillId="10" borderId="0" xfId="0" applyFill="1" applyBorder="1" applyAlignment="1" applyProtection="1">
      <alignment vertical="center"/>
      <protection hidden="1"/>
    </xf>
    <xf numFmtId="0" fontId="0" fillId="13" borderId="0" xfId="0" applyFill="1" applyProtection="1">
      <alignment vertical="center"/>
      <protection hidden="1"/>
    </xf>
    <xf numFmtId="10" fontId="0" fillId="0" borderId="0" xfId="0" applyNumberFormat="1" applyProtection="1">
      <alignment vertical="center"/>
      <protection hidden="1"/>
    </xf>
    <xf numFmtId="0" fontId="0" fillId="13" borderId="0" xfId="0" applyFill="1">
      <alignment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9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11" xfId="0" applyFill="1" applyBorder="1" applyAlignment="1" applyProtection="1">
      <alignment horizontal="center" vertical="center"/>
      <protection hidden="1"/>
    </xf>
    <xf numFmtId="10" fontId="0" fillId="13" borderId="9" xfId="0" applyNumberForma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0" fillId="6" borderId="8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0" fontId="0" fillId="8" borderId="6" xfId="0" applyFill="1" applyBorder="1" applyAlignment="1" applyProtection="1">
      <alignment horizontal="center" vertic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0" fillId="9" borderId="3" xfId="0" applyFill="1" applyBorder="1" applyAlignment="1" applyProtection="1">
      <alignment horizontal="center" vertical="center"/>
      <protection hidden="1"/>
    </xf>
    <xf numFmtId="0" fontId="0" fillId="9" borderId="6" xfId="0" applyFill="1" applyBorder="1" applyAlignment="1" applyProtection="1">
      <alignment horizontal="center" vertical="center"/>
      <protection hidden="1"/>
    </xf>
    <xf numFmtId="0" fontId="0" fillId="9" borderId="8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12" borderId="0" xfId="0" applyFill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9" xfId="0" applyFill="1" applyBorder="1" applyAlignment="1" applyProtection="1">
      <alignment horizontal="center" vertical="center"/>
      <protection locked="0"/>
    </xf>
    <xf numFmtId="0" fontId="0" fillId="12" borderId="10" xfId="0" applyFill="1" applyBorder="1" applyAlignment="1" applyProtection="1">
      <alignment horizontal="center" vertical="center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8" xfId="0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0" fontId="0" fillId="11" borderId="3" xfId="0" applyFill="1" applyBorder="1" applyAlignment="1" applyProtection="1">
      <alignment horizontal="center" vertical="center"/>
      <protection hidden="1"/>
    </xf>
    <xf numFmtId="0" fontId="0" fillId="11" borderId="6" xfId="0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9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12" borderId="11" xfId="0" applyFill="1" applyBorder="1" applyAlignment="1" applyProtection="1">
      <alignment horizontal="center" vertical="center"/>
    </xf>
    <xf numFmtId="0" fontId="0" fillId="10" borderId="0" xfId="0" applyFill="1" applyAlignment="1" applyProtection="1">
      <alignment horizontal="left" vertical="top" wrapText="1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0" fillId="10" borderId="3" xfId="0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 vertical="center"/>
      <protection hidden="1"/>
    </xf>
    <xf numFmtId="0" fontId="0" fillId="10" borderId="5" xfId="0" applyFill="1" applyBorder="1" applyAlignment="1" applyProtection="1">
      <alignment horizontal="center" vertical="center"/>
      <protection hidden="1"/>
    </xf>
    <xf numFmtId="0" fontId="0" fillId="10" borderId="6" xfId="0" applyFill="1" applyBorder="1" applyAlignment="1" applyProtection="1">
      <alignment horizontal="center" vertical="center"/>
      <protection hidden="1"/>
    </xf>
    <xf numFmtId="0" fontId="0" fillId="10" borderId="7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left" vertical="top"/>
      <protection hidden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5"/>
  <sheetViews>
    <sheetView tabSelected="1" zoomScale="85" zoomScaleNormal="85" workbookViewId="0">
      <selection activeCell="J8" sqref="J8"/>
    </sheetView>
  </sheetViews>
  <sheetFormatPr defaultRowHeight="16.2" x14ac:dyDescent="0.3"/>
  <cols>
    <col min="3" max="3" width="1.21875" customWidth="1"/>
    <col min="6" max="6" width="1.21875" customWidth="1"/>
    <col min="9" max="9" width="1.21875" customWidth="1"/>
    <col min="12" max="12" width="9" customWidth="1"/>
    <col min="15" max="15" width="1.21875" customWidth="1"/>
    <col min="18" max="18" width="1.21875" customWidth="1"/>
    <col min="21" max="21" width="1.21875" customWidth="1"/>
  </cols>
  <sheetData>
    <row r="1" spans="1:23" ht="28.8" thickBot="1" x14ac:dyDescent="0.35">
      <c r="A1" s="80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2"/>
      <c r="M1" s="80" t="s">
        <v>33</v>
      </c>
      <c r="N1" s="81"/>
      <c r="O1" s="81"/>
      <c r="P1" s="81"/>
      <c r="Q1" s="81"/>
      <c r="R1" s="81"/>
      <c r="S1" s="81"/>
      <c r="T1" s="81"/>
      <c r="U1" s="81"/>
      <c r="V1" s="81"/>
      <c r="W1" s="82"/>
    </row>
    <row r="2" spans="1:23" ht="17.25" thickBot="1" x14ac:dyDescent="0.3"/>
    <row r="3" spans="1:23" x14ac:dyDescent="0.3">
      <c r="A3" s="76" t="s">
        <v>11</v>
      </c>
      <c r="B3" s="76"/>
      <c r="C3" s="2"/>
      <c r="D3" s="91">
        <v>43900</v>
      </c>
      <c r="E3" s="92"/>
      <c r="F3" s="92"/>
      <c r="G3" s="92"/>
      <c r="H3" s="93"/>
      <c r="M3" s="76" t="s">
        <v>26</v>
      </c>
      <c r="N3" s="76"/>
      <c r="O3" s="2"/>
      <c r="P3" s="91">
        <v>3000</v>
      </c>
      <c r="Q3" s="92"/>
      <c r="R3" s="92"/>
      <c r="S3" s="92"/>
      <c r="T3" s="93"/>
    </row>
    <row r="4" spans="1:23" x14ac:dyDescent="0.3">
      <c r="A4" s="76"/>
      <c r="B4" s="76"/>
      <c r="C4" s="2"/>
      <c r="D4" s="94"/>
      <c r="E4" s="95"/>
      <c r="F4" s="95"/>
      <c r="G4" s="95"/>
      <c r="H4" s="96"/>
      <c r="M4" s="76"/>
      <c r="N4" s="76"/>
      <c r="O4" s="2"/>
      <c r="P4" s="94"/>
      <c r="Q4" s="95"/>
      <c r="R4" s="95"/>
      <c r="S4" s="95"/>
      <c r="T4" s="96"/>
    </row>
    <row r="5" spans="1:23" ht="16.8" thickBot="1" x14ac:dyDescent="0.35">
      <c r="A5" s="76"/>
      <c r="B5" s="76"/>
      <c r="C5" s="2"/>
      <c r="D5" s="97"/>
      <c r="E5" s="98"/>
      <c r="F5" s="98"/>
      <c r="G5" s="98"/>
      <c r="H5" s="99"/>
      <c r="M5" s="76"/>
      <c r="N5" s="76"/>
      <c r="O5" s="2"/>
      <c r="P5" s="97"/>
      <c r="Q5" s="98"/>
      <c r="R5" s="98"/>
      <c r="S5" s="98"/>
      <c r="T5" s="99"/>
    </row>
    <row r="6" spans="1:23" s="25" customFormat="1" ht="6" customHeight="1" thickBot="1" x14ac:dyDescent="0.3">
      <c r="D6" s="26"/>
      <c r="E6" s="26"/>
      <c r="F6" s="26"/>
      <c r="G6" s="26"/>
      <c r="H6" s="26"/>
      <c r="P6" s="26"/>
      <c r="Q6" s="26"/>
      <c r="R6" s="26"/>
      <c r="S6" s="26"/>
      <c r="T6" s="26"/>
    </row>
    <row r="7" spans="1:23" ht="16.8" thickBot="1" x14ac:dyDescent="0.35">
      <c r="A7" s="76" t="s">
        <v>15</v>
      </c>
      <c r="B7" s="76"/>
      <c r="C7" s="2"/>
      <c r="D7" s="77" t="s">
        <v>19</v>
      </c>
      <c r="E7" s="78"/>
      <c r="F7" s="78"/>
      <c r="G7" s="78"/>
      <c r="H7" s="79"/>
      <c r="M7" s="76" t="s">
        <v>15</v>
      </c>
      <c r="N7" s="76"/>
      <c r="O7" s="2"/>
      <c r="P7" s="100" t="s">
        <v>19</v>
      </c>
      <c r="Q7" s="101"/>
      <c r="R7" s="101"/>
      <c r="S7" s="101"/>
      <c r="T7" s="102"/>
    </row>
    <row r="8" spans="1:23" s="25" customFormat="1" ht="6" customHeight="1" thickBot="1" x14ac:dyDescent="0.3">
      <c r="D8" s="26"/>
      <c r="E8" s="26"/>
      <c r="F8" s="26"/>
      <c r="G8" s="26"/>
      <c r="H8" s="26"/>
      <c r="P8" s="26"/>
      <c r="Q8" s="26"/>
      <c r="R8" s="26"/>
      <c r="S8" s="26"/>
      <c r="T8" s="26"/>
    </row>
    <row r="9" spans="1:23" ht="49.5" customHeight="1" thickBot="1" x14ac:dyDescent="0.35">
      <c r="A9" s="75" t="s">
        <v>16</v>
      </c>
      <c r="B9" s="75"/>
      <c r="C9" s="2"/>
      <c r="D9" s="77" t="s">
        <v>17</v>
      </c>
      <c r="E9" s="78"/>
      <c r="F9" s="78"/>
      <c r="G9" s="78"/>
      <c r="H9" s="79"/>
      <c r="M9" s="75" t="s">
        <v>16</v>
      </c>
      <c r="N9" s="75"/>
      <c r="O9" s="2"/>
      <c r="P9" s="77" t="s">
        <v>31</v>
      </c>
      <c r="Q9" s="78"/>
      <c r="R9" s="78"/>
      <c r="S9" s="78"/>
      <c r="T9" s="79"/>
    </row>
    <row r="10" spans="1:23" s="25" customFormat="1" ht="6" customHeight="1" thickBot="1" x14ac:dyDescent="0.3">
      <c r="A10" s="27"/>
      <c r="B10" s="27"/>
      <c r="D10" s="26"/>
      <c r="E10" s="26"/>
      <c r="F10" s="26"/>
      <c r="G10" s="26"/>
      <c r="H10" s="26"/>
      <c r="M10" s="27"/>
      <c r="N10" s="27"/>
      <c r="P10" s="26"/>
      <c r="Q10" s="26"/>
      <c r="R10" s="26"/>
      <c r="S10" s="26"/>
      <c r="T10" s="26"/>
    </row>
    <row r="11" spans="1:23" ht="17.25" customHeight="1" thickBot="1" x14ac:dyDescent="0.35">
      <c r="A11" s="75" t="s">
        <v>27</v>
      </c>
      <c r="B11" s="75"/>
      <c r="C11" s="2"/>
      <c r="D11" s="77" t="s">
        <v>25</v>
      </c>
      <c r="E11" s="78"/>
      <c r="F11" s="78"/>
      <c r="G11" s="78"/>
      <c r="H11" s="79"/>
      <c r="M11" s="75" t="s">
        <v>27</v>
      </c>
      <c r="N11" s="75"/>
      <c r="O11" s="2"/>
      <c r="P11" s="77">
        <v>3</v>
      </c>
      <c r="Q11" s="78"/>
      <c r="R11" s="78"/>
      <c r="S11" s="78"/>
      <c r="T11" s="79"/>
    </row>
    <row r="12" spans="1:23" ht="16.5" customHeight="1" x14ac:dyDescent="0.25">
      <c r="A12" s="27"/>
      <c r="B12" s="27"/>
      <c r="C12" s="25"/>
      <c r="D12" s="26"/>
      <c r="E12" s="26"/>
      <c r="F12" s="26"/>
      <c r="G12" s="26"/>
      <c r="H12" s="26"/>
      <c r="M12" s="27"/>
      <c r="N12" s="27"/>
      <c r="O12" s="25"/>
      <c r="P12" s="26"/>
      <c r="Q12" s="26"/>
      <c r="R12" s="26"/>
      <c r="S12" s="26"/>
      <c r="T12" s="26"/>
    </row>
    <row r="13" spans="1:23" ht="6" customHeight="1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8" thickBot="1" x14ac:dyDescent="0.35">
      <c r="A14" s="29" t="s">
        <v>12</v>
      </c>
      <c r="B14" s="29"/>
      <c r="C14" s="29"/>
      <c r="D14" s="72">
        <f>IF(D3&gt;級距表!J2,級距表!J2,IF(D3="","",VLOOKUP(MATCH(D3,級距表!J:J,-1)-1,級距表!I:J,2,0)))</f>
        <v>43900</v>
      </c>
      <c r="E14" s="73"/>
      <c r="F14" s="73"/>
      <c r="G14" s="73"/>
      <c r="H14" s="74"/>
      <c r="I14" s="28"/>
      <c r="J14" s="28"/>
      <c r="K14" s="28"/>
      <c r="L14" s="28"/>
      <c r="M14" s="29" t="s">
        <v>12</v>
      </c>
      <c r="N14" s="29"/>
      <c r="O14" s="29"/>
      <c r="P14" s="72">
        <f>IF((P3*30)&gt;級距表!J2,級距表!J2,IF(P3="","",VLOOKUP(MATCH(P3*30,級距表!J:J,-1)-1,級距表!I:J,2,0)))</f>
        <v>43900</v>
      </c>
      <c r="Q14" s="73"/>
      <c r="R14" s="73"/>
      <c r="S14" s="73"/>
      <c r="T14" s="74"/>
      <c r="U14" s="28"/>
      <c r="V14" s="28"/>
      <c r="W14" s="28"/>
    </row>
    <row r="15" spans="1:23" ht="6" customHeight="1" thickBot="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6.8" thickBot="1" x14ac:dyDescent="0.35">
      <c r="A16" s="29" t="s">
        <v>13</v>
      </c>
      <c r="B16" s="29"/>
      <c r="C16" s="29"/>
      <c r="D16" s="72">
        <f>IF(D3&gt;級距表!O2,級距表!O2,IF(D3="","",VLOOKUP(MATCH(D3,級距表!O:O,-1)-1,級距表!N:O,2,0)))</f>
        <v>43900</v>
      </c>
      <c r="E16" s="73"/>
      <c r="F16" s="73"/>
      <c r="G16" s="73"/>
      <c r="H16" s="74"/>
      <c r="I16" s="28"/>
      <c r="J16" s="28"/>
      <c r="K16" s="28"/>
      <c r="L16" s="28"/>
      <c r="M16" s="29" t="s">
        <v>13</v>
      </c>
      <c r="N16" s="29"/>
      <c r="O16" s="29"/>
      <c r="P16" s="72">
        <f>IF((P3*30)&gt;級距表!O2,級距表!O2,IF(P3="","",VLOOKUP(MATCH(P3*30,級距表!O:O,-1)-1,級距表!N:O,2,0)))</f>
        <v>92100</v>
      </c>
      <c r="Q16" s="73"/>
      <c r="R16" s="73"/>
      <c r="S16" s="73"/>
      <c r="T16" s="74"/>
      <c r="U16" s="28"/>
      <c r="V16" s="28"/>
      <c r="W16" s="28"/>
    </row>
    <row r="17" spans="1:23" ht="6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ht="16.8" thickBot="1" x14ac:dyDescent="0.35">
      <c r="A18" s="29" t="s">
        <v>14</v>
      </c>
      <c r="B18" s="29"/>
      <c r="C18" s="29"/>
      <c r="D18" s="72">
        <f>IF(D3&gt;級距表!T2,級距表!T2,IF(D3="","",VLOOKUP(MATCH(D3,級距表!T:T,-1)-1,級距表!S:T,2,0)))</f>
        <v>43900</v>
      </c>
      <c r="E18" s="73"/>
      <c r="F18" s="73"/>
      <c r="G18" s="73"/>
      <c r="H18" s="74"/>
      <c r="I18" s="28"/>
      <c r="J18" s="28"/>
      <c r="K18" s="28"/>
      <c r="L18" s="28"/>
      <c r="M18" s="29" t="s">
        <v>14</v>
      </c>
      <c r="N18" s="29"/>
      <c r="O18" s="29"/>
      <c r="P18" s="72">
        <f>IF((P3*30)&gt;級距表!T2,級距表!T2,IF(P3="","",VLOOKUP(MATCH(P3*30,級距表!T:T,-1)-1,級距表!S:T,2,0)))</f>
        <v>92100</v>
      </c>
      <c r="Q18" s="73"/>
      <c r="R18" s="73"/>
      <c r="S18" s="73"/>
      <c r="T18" s="74"/>
      <c r="U18" s="28"/>
      <c r="V18" s="28"/>
      <c r="W18" s="28"/>
    </row>
    <row r="19" spans="1:23" ht="16.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3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 t="s">
        <v>21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6.8" thickBot="1" x14ac:dyDescent="0.35">
      <c r="A21" s="30" t="s">
        <v>7</v>
      </c>
      <c r="B21" s="30"/>
      <c r="C21" s="28"/>
      <c r="D21" s="31" t="s">
        <v>8</v>
      </c>
      <c r="E21" s="31"/>
      <c r="F21" s="28"/>
      <c r="G21" s="32" t="s">
        <v>9</v>
      </c>
      <c r="H21" s="32"/>
      <c r="I21" s="28"/>
      <c r="J21" s="33" t="s">
        <v>22</v>
      </c>
      <c r="K21" s="33"/>
      <c r="L21" s="28"/>
      <c r="M21" s="30" t="s">
        <v>7</v>
      </c>
      <c r="N21" s="30"/>
      <c r="O21" s="28"/>
      <c r="P21" s="31" t="s">
        <v>8</v>
      </c>
      <c r="Q21" s="31"/>
      <c r="R21" s="28"/>
      <c r="S21" s="32" t="s">
        <v>9</v>
      </c>
      <c r="T21" s="32"/>
      <c r="U21" s="28"/>
      <c r="V21" s="33" t="s">
        <v>22</v>
      </c>
      <c r="W21" s="33"/>
    </row>
    <row r="22" spans="1:23" x14ac:dyDescent="0.3">
      <c r="A22" s="48">
        <f>IF(D3="",0,VLOOKUP(D14,級距表!A:G,2,0))</f>
        <v>878</v>
      </c>
      <c r="B22" s="49"/>
      <c r="C22" s="34"/>
      <c r="D22" s="52">
        <f>IF(OR(D3="",D7="否"),0,VLOOKUP(D16,級距表!A:G,4,0))</f>
        <v>0</v>
      </c>
      <c r="E22" s="53"/>
      <c r="F22" s="34"/>
      <c r="G22" s="56">
        <f>IF(OR(D3="",D9="否"),0,VLOOKUP(D18,級距表!A:G,6,0))</f>
        <v>2634</v>
      </c>
      <c r="H22" s="57"/>
      <c r="I22" s="28"/>
      <c r="J22" s="87">
        <f>A22+D22+G22</f>
        <v>3512</v>
      </c>
      <c r="K22" s="88"/>
      <c r="L22" s="28"/>
      <c r="M22" s="48">
        <f>IF(OR(P3="",P11=""),0,ROUND((ROUND(P14*D34/30*P11*D40,4)+ROUND(P14*D36/30*P11*D40,4)),0))</f>
        <v>88</v>
      </c>
      <c r="N22" s="49"/>
      <c r="O22" s="34"/>
      <c r="P22" s="52">
        <f>IF(OR(P3="",P7="否"),0,VLOOKUP(P16,級距表!A:G,4,0))</f>
        <v>0</v>
      </c>
      <c r="Q22" s="53"/>
      <c r="R22" s="34"/>
      <c r="S22" s="56">
        <f>IF(OR(P3="",P9="否"),0,ROUND(VLOOKUP(P18,級距表!A:G,6,0)/30*P11,0))</f>
        <v>553</v>
      </c>
      <c r="T22" s="57"/>
      <c r="U22" s="28"/>
      <c r="V22" s="87">
        <f>M22+P22+S22</f>
        <v>641</v>
      </c>
      <c r="W22" s="88"/>
    </row>
    <row r="23" spans="1:23" ht="16.8" thickBot="1" x14ac:dyDescent="0.35">
      <c r="A23" s="50"/>
      <c r="B23" s="51"/>
      <c r="C23" s="34"/>
      <c r="D23" s="54"/>
      <c r="E23" s="55"/>
      <c r="F23" s="34"/>
      <c r="G23" s="58"/>
      <c r="H23" s="59"/>
      <c r="I23" s="28"/>
      <c r="J23" s="89"/>
      <c r="K23" s="90"/>
      <c r="L23" s="28"/>
      <c r="M23" s="50"/>
      <c r="N23" s="51"/>
      <c r="O23" s="34"/>
      <c r="P23" s="54"/>
      <c r="Q23" s="55"/>
      <c r="R23" s="34"/>
      <c r="S23" s="58"/>
      <c r="T23" s="59"/>
      <c r="U23" s="28"/>
      <c r="V23" s="89"/>
      <c r="W23" s="90"/>
    </row>
    <row r="24" spans="1:23" ht="6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3">
      <c r="A25" s="28" t="s">
        <v>23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 t="s">
        <v>23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6.8" thickBot="1" x14ac:dyDescent="0.35">
      <c r="A26" s="35" t="s">
        <v>7</v>
      </c>
      <c r="B26" s="35"/>
      <c r="C26" s="28"/>
      <c r="D26" s="36" t="s">
        <v>10</v>
      </c>
      <c r="E26" s="36"/>
      <c r="F26" s="28"/>
      <c r="G26" s="37" t="s">
        <v>9</v>
      </c>
      <c r="H26" s="37"/>
      <c r="I26" s="28"/>
      <c r="J26" s="38" t="s">
        <v>24</v>
      </c>
      <c r="K26" s="38"/>
      <c r="L26" s="28"/>
      <c r="M26" s="35" t="s">
        <v>7</v>
      </c>
      <c r="N26" s="35"/>
      <c r="O26" s="28"/>
      <c r="P26" s="36" t="s">
        <v>10</v>
      </c>
      <c r="Q26" s="36"/>
      <c r="R26" s="28"/>
      <c r="S26" s="37" t="s">
        <v>9</v>
      </c>
      <c r="T26" s="37"/>
      <c r="U26" s="28"/>
      <c r="V26" s="38" t="s">
        <v>24</v>
      </c>
      <c r="W26" s="38"/>
    </row>
    <row r="27" spans="1:23" x14ac:dyDescent="0.3">
      <c r="A27" s="60">
        <f>IF(D3="",0,VLOOKUP(D14,級距表!A:G,3,0))</f>
        <v>3117</v>
      </c>
      <c r="B27" s="61"/>
      <c r="C27" s="34"/>
      <c r="D27" s="64">
        <f>IF(OR(D3="",D7="否"),0,VLOOKUP(D16,級距表!A:G,5,0))</f>
        <v>0</v>
      </c>
      <c r="E27" s="65"/>
      <c r="F27" s="34"/>
      <c r="G27" s="68">
        <f>IF(D3="",0,VLOOKUP(D18,級距表!A:G,7,0))</f>
        <v>2634</v>
      </c>
      <c r="H27" s="69"/>
      <c r="I27" s="28"/>
      <c r="J27" s="83">
        <f>A27+D27+G27</f>
        <v>5751</v>
      </c>
      <c r="K27" s="84"/>
      <c r="L27" s="28"/>
      <c r="M27" s="60">
        <f>IF(OR(P3="",P11=""),0,ROUND(((ROUND(P14*D34/30*P11*D42,4)+ROUND(P14*D36/30*P11*D42,4))+ROUND(P14*D38/30*P11,4)),0))</f>
        <v>312</v>
      </c>
      <c r="N27" s="61"/>
      <c r="O27" s="34"/>
      <c r="P27" s="64">
        <f>IF(OR(P3="",P7="否"),0,VLOOKUP(P16,級距表!A:G,5,0))</f>
        <v>0</v>
      </c>
      <c r="Q27" s="65"/>
      <c r="R27" s="34"/>
      <c r="S27" s="68">
        <f>IF(OR(P3="",P9="否"),0,ROUND(VLOOKUP(P18,級距表!A:G,7,0)/30*P11,0))</f>
        <v>553</v>
      </c>
      <c r="T27" s="69"/>
      <c r="U27" s="28"/>
      <c r="V27" s="83">
        <f>M27+P27+S27</f>
        <v>865</v>
      </c>
      <c r="W27" s="84"/>
    </row>
    <row r="28" spans="1:23" ht="16.8" thickBot="1" x14ac:dyDescent="0.35">
      <c r="A28" s="62"/>
      <c r="B28" s="63"/>
      <c r="C28" s="34"/>
      <c r="D28" s="66"/>
      <c r="E28" s="67"/>
      <c r="F28" s="34"/>
      <c r="G28" s="70"/>
      <c r="H28" s="71"/>
      <c r="I28" s="28"/>
      <c r="J28" s="85"/>
      <c r="K28" s="86"/>
      <c r="L28" s="28"/>
      <c r="M28" s="62"/>
      <c r="N28" s="63"/>
      <c r="O28" s="34"/>
      <c r="P28" s="66"/>
      <c r="Q28" s="67"/>
      <c r="R28" s="34"/>
      <c r="S28" s="70"/>
      <c r="T28" s="71"/>
      <c r="U28" s="28"/>
      <c r="V28" s="85"/>
      <c r="W28" s="86"/>
    </row>
    <row r="29" spans="1:23" ht="6" customHeight="1" thickBot="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x14ac:dyDescent="0.3">
      <c r="A30" s="113" t="str">
        <f>"聘任該員每月薪資"&amp;D3&amp;"元，其總成本為："</f>
        <v>聘任該員每月薪資43900元，其總成本為：</v>
      </c>
      <c r="B30" s="113"/>
      <c r="C30" s="113"/>
      <c r="D30" s="113"/>
      <c r="E30" s="113"/>
      <c r="F30" s="39"/>
      <c r="G30" s="104">
        <f>IF(D3="","",D3+A27+D27+G27)</f>
        <v>49651</v>
      </c>
      <c r="H30" s="105"/>
      <c r="I30" s="105"/>
      <c r="J30" s="105"/>
      <c r="K30" s="106"/>
      <c r="L30" s="28"/>
      <c r="M30" s="103" t="str">
        <f>"聘任該員每日薪資"&amp;P3&amp;"元，聘任"&amp;P11&amp;"日，其總成本為："</f>
        <v>聘任該員每日薪資3000元，聘任3日，其總成本為：</v>
      </c>
      <c r="N30" s="103"/>
      <c r="O30" s="103"/>
      <c r="P30" s="103"/>
      <c r="Q30" s="103"/>
      <c r="R30" s="39"/>
      <c r="S30" s="104">
        <f>IF(P3="","",(P3*P11)+M27+P27+S27)</f>
        <v>9865</v>
      </c>
      <c r="T30" s="105"/>
      <c r="U30" s="105"/>
      <c r="V30" s="105"/>
      <c r="W30" s="106"/>
    </row>
    <row r="31" spans="1:23" x14ac:dyDescent="0.3">
      <c r="A31" s="113"/>
      <c r="B31" s="113"/>
      <c r="C31" s="113"/>
      <c r="D31" s="113"/>
      <c r="E31" s="113"/>
      <c r="F31" s="39"/>
      <c r="G31" s="107"/>
      <c r="H31" s="108"/>
      <c r="I31" s="108"/>
      <c r="J31" s="108"/>
      <c r="K31" s="109"/>
      <c r="L31" s="28"/>
      <c r="M31" s="103"/>
      <c r="N31" s="103"/>
      <c r="O31" s="103"/>
      <c r="P31" s="103"/>
      <c r="Q31" s="103"/>
      <c r="R31" s="39"/>
      <c r="S31" s="107"/>
      <c r="T31" s="108"/>
      <c r="U31" s="108"/>
      <c r="V31" s="108"/>
      <c r="W31" s="109"/>
    </row>
    <row r="32" spans="1:23" ht="16.8" thickBot="1" x14ac:dyDescent="0.35">
      <c r="A32" s="113"/>
      <c r="B32" s="113"/>
      <c r="C32" s="113"/>
      <c r="D32" s="113"/>
      <c r="E32" s="113"/>
      <c r="F32" s="39"/>
      <c r="G32" s="110"/>
      <c r="H32" s="111"/>
      <c r="I32" s="111"/>
      <c r="J32" s="111"/>
      <c r="K32" s="112"/>
      <c r="L32" s="28"/>
      <c r="M32" s="103"/>
      <c r="N32" s="103"/>
      <c r="O32" s="103"/>
      <c r="P32" s="103"/>
      <c r="Q32" s="103"/>
      <c r="R32" s="39"/>
      <c r="S32" s="110"/>
      <c r="T32" s="111"/>
      <c r="U32" s="111"/>
      <c r="V32" s="111"/>
      <c r="W32" s="112"/>
    </row>
    <row r="33" spans="1:23" ht="17.25" thickBot="1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6.8" thickBot="1" x14ac:dyDescent="0.35">
      <c r="A34" s="40" t="s">
        <v>28</v>
      </c>
      <c r="B34" s="40"/>
      <c r="C34" s="40"/>
      <c r="D34" s="45">
        <v>0.09</v>
      </c>
      <c r="E34" s="46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6.75" customHeight="1" thickBot="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ht="16.8" thickBot="1" x14ac:dyDescent="0.35">
      <c r="A36" s="40" t="s">
        <v>29</v>
      </c>
      <c r="B36" s="40"/>
      <c r="C36" s="40"/>
      <c r="D36" s="45">
        <v>0.01</v>
      </c>
      <c r="E36" s="46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ht="6.75" customHeight="1" thickBot="1" x14ac:dyDescent="0.3">
      <c r="A37" s="28"/>
      <c r="B37" s="28"/>
      <c r="C37" s="28"/>
      <c r="D37" s="41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6.8" thickBot="1" x14ac:dyDescent="0.35">
      <c r="A38" s="40" t="s">
        <v>30</v>
      </c>
      <c r="B38" s="40"/>
      <c r="C38" s="40"/>
      <c r="D38" s="47">
        <v>1E-3</v>
      </c>
      <c r="E38" s="46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6.75" customHeight="1" thickBot="1" x14ac:dyDescent="0.35"/>
    <row r="40" spans="1:23" ht="16.8" thickBot="1" x14ac:dyDescent="0.35">
      <c r="A40" s="42" t="s">
        <v>34</v>
      </c>
      <c r="B40" s="42"/>
      <c r="C40" s="42"/>
      <c r="D40" s="43">
        <v>0.2</v>
      </c>
      <c r="E40" s="44"/>
    </row>
    <row r="41" spans="1:23" ht="6.75" customHeight="1" thickBot="1" x14ac:dyDescent="0.35"/>
    <row r="42" spans="1:23" ht="16.8" thickBot="1" x14ac:dyDescent="0.35">
      <c r="A42" s="42" t="s">
        <v>35</v>
      </c>
      <c r="B42" s="42"/>
      <c r="C42" s="42"/>
      <c r="D42" s="43">
        <v>0.7</v>
      </c>
      <c r="E42" s="44"/>
    </row>
    <row r="106" spans="5:17" x14ac:dyDescent="0.3">
      <c r="E106" t="s">
        <v>18</v>
      </c>
      <c r="Q106">
        <v>1</v>
      </c>
    </row>
    <row r="107" spans="5:17" x14ac:dyDescent="0.3">
      <c r="E107" t="s">
        <v>20</v>
      </c>
      <c r="Q107">
        <v>2</v>
      </c>
    </row>
    <row r="108" spans="5:17" x14ac:dyDescent="0.3">
      <c r="Q108">
        <v>3</v>
      </c>
    </row>
    <row r="109" spans="5:17" x14ac:dyDescent="0.3">
      <c r="Q109">
        <v>4</v>
      </c>
    </row>
    <row r="110" spans="5:17" x14ac:dyDescent="0.3">
      <c r="Q110">
        <v>5</v>
      </c>
    </row>
    <row r="111" spans="5:17" x14ac:dyDescent="0.3">
      <c r="Q111">
        <v>6</v>
      </c>
    </row>
    <row r="112" spans="5:17" x14ac:dyDescent="0.3">
      <c r="Q112">
        <v>7</v>
      </c>
    </row>
    <row r="113" spans="17:17" x14ac:dyDescent="0.3">
      <c r="Q113">
        <v>8</v>
      </c>
    </row>
    <row r="114" spans="17:17" x14ac:dyDescent="0.3">
      <c r="Q114">
        <v>9</v>
      </c>
    </row>
    <row r="115" spans="17:17" x14ac:dyDescent="0.3">
      <c r="Q115">
        <v>10</v>
      </c>
    </row>
    <row r="116" spans="17:17" x14ac:dyDescent="0.3">
      <c r="Q116">
        <v>11</v>
      </c>
    </row>
    <row r="117" spans="17:17" x14ac:dyDescent="0.3">
      <c r="Q117">
        <v>12</v>
      </c>
    </row>
    <row r="118" spans="17:17" x14ac:dyDescent="0.3">
      <c r="Q118">
        <v>13</v>
      </c>
    </row>
    <row r="119" spans="17:17" x14ac:dyDescent="0.3">
      <c r="Q119">
        <v>14</v>
      </c>
    </row>
    <row r="120" spans="17:17" x14ac:dyDescent="0.3">
      <c r="Q120">
        <v>15</v>
      </c>
    </row>
    <row r="121" spans="17:17" x14ac:dyDescent="0.3">
      <c r="Q121">
        <v>16</v>
      </c>
    </row>
    <row r="122" spans="17:17" x14ac:dyDescent="0.3">
      <c r="Q122">
        <v>17</v>
      </c>
    </row>
    <row r="123" spans="17:17" x14ac:dyDescent="0.3">
      <c r="Q123">
        <v>18</v>
      </c>
    </row>
    <row r="124" spans="17:17" x14ac:dyDescent="0.3">
      <c r="Q124">
        <v>19</v>
      </c>
    </row>
    <row r="125" spans="17:17" x14ac:dyDescent="0.3">
      <c r="Q125">
        <v>20</v>
      </c>
    </row>
    <row r="126" spans="17:17" x14ac:dyDescent="0.3">
      <c r="Q126">
        <v>21</v>
      </c>
    </row>
    <row r="127" spans="17:17" x14ac:dyDescent="0.3">
      <c r="Q127">
        <v>22</v>
      </c>
    </row>
    <row r="128" spans="17:17" x14ac:dyDescent="0.3">
      <c r="Q128">
        <v>23</v>
      </c>
    </row>
    <row r="129" spans="17:17" x14ac:dyDescent="0.3">
      <c r="Q129">
        <v>24</v>
      </c>
    </row>
    <row r="130" spans="17:17" x14ac:dyDescent="0.3">
      <c r="Q130">
        <v>25</v>
      </c>
    </row>
    <row r="131" spans="17:17" x14ac:dyDescent="0.3">
      <c r="Q131">
        <v>26</v>
      </c>
    </row>
    <row r="132" spans="17:17" x14ac:dyDescent="0.3">
      <c r="Q132">
        <v>27</v>
      </c>
    </row>
    <row r="133" spans="17:17" x14ac:dyDescent="0.3">
      <c r="Q133">
        <v>28</v>
      </c>
    </row>
    <row r="134" spans="17:17" x14ac:dyDescent="0.3">
      <c r="Q134">
        <v>29</v>
      </c>
    </row>
    <row r="135" spans="17:17" x14ac:dyDescent="0.3">
      <c r="Q135">
        <v>30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9">
    <mergeCell ref="M30:Q32"/>
    <mergeCell ref="S30:W32"/>
    <mergeCell ref="A11:B11"/>
    <mergeCell ref="D11:H11"/>
    <mergeCell ref="M3:N5"/>
    <mergeCell ref="M11:N11"/>
    <mergeCell ref="P11:T11"/>
    <mergeCell ref="M9:N9"/>
    <mergeCell ref="P9:T9"/>
    <mergeCell ref="J22:K23"/>
    <mergeCell ref="J27:K28"/>
    <mergeCell ref="G30:K32"/>
    <mergeCell ref="A30:E32"/>
    <mergeCell ref="D3:H5"/>
    <mergeCell ref="D14:H14"/>
    <mergeCell ref="D16:H16"/>
    <mergeCell ref="A1:K1"/>
    <mergeCell ref="M1:W1"/>
    <mergeCell ref="M27:N28"/>
    <mergeCell ref="P27:Q28"/>
    <mergeCell ref="S27:T28"/>
    <mergeCell ref="V27:W28"/>
    <mergeCell ref="P18:T18"/>
    <mergeCell ref="M22:N23"/>
    <mergeCell ref="P22:Q23"/>
    <mergeCell ref="S22:T23"/>
    <mergeCell ref="V22:W23"/>
    <mergeCell ref="P14:T14"/>
    <mergeCell ref="P16:T16"/>
    <mergeCell ref="P3:T5"/>
    <mergeCell ref="M7:N7"/>
    <mergeCell ref="P7:T7"/>
    <mergeCell ref="D18:H18"/>
    <mergeCell ref="A9:B9"/>
    <mergeCell ref="A7:B7"/>
    <mergeCell ref="A3:B5"/>
    <mergeCell ref="D7:H7"/>
    <mergeCell ref="D9:H9"/>
    <mergeCell ref="A22:B23"/>
    <mergeCell ref="D22:E23"/>
    <mergeCell ref="G22:H23"/>
    <mergeCell ref="A27:B28"/>
    <mergeCell ref="D27:E28"/>
    <mergeCell ref="G27:H28"/>
    <mergeCell ref="D40:E40"/>
    <mergeCell ref="D42:E42"/>
    <mergeCell ref="D34:E34"/>
    <mergeCell ref="D36:E36"/>
    <mergeCell ref="D38:E38"/>
  </mergeCells>
  <phoneticPr fontId="2" type="noConversion"/>
  <dataValidations count="2">
    <dataValidation type="list" allowBlank="1" showInputMessage="1" showErrorMessage="1" sqref="D7:H7 D9:H9 P9:T9">
      <formula1>$E$106:$E$107</formula1>
    </dataValidation>
    <dataValidation type="list" allowBlank="1" showInputMessage="1" showErrorMessage="1" sqref="P11:T11">
      <formula1>$Q$106:$Q$135</formula1>
    </dataValidation>
  </dataValidation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opLeftCell="B1" workbookViewId="0">
      <selection activeCell="H14" sqref="H14"/>
    </sheetView>
  </sheetViews>
  <sheetFormatPr defaultRowHeight="16.2" x14ac:dyDescent="0.3"/>
  <cols>
    <col min="1" max="1" width="9.21875" style="1" bestFit="1" customWidth="1"/>
    <col min="3" max="3" width="9.77734375" style="1" bestFit="1" customWidth="1"/>
    <col min="5" max="5" width="9.77734375" style="1" bestFit="1" customWidth="1"/>
    <col min="7" max="7" width="9.77734375" style="1" bestFit="1" customWidth="1"/>
    <col min="9" max="9" width="4.77734375" bestFit="1" customWidth="1"/>
    <col min="13" max="13" width="1.77734375" customWidth="1"/>
    <col min="14" max="14" width="4.77734375" bestFit="1" customWidth="1"/>
    <col min="18" max="18" width="1.77734375" customWidth="1"/>
    <col min="19" max="19" width="4.77734375" bestFit="1" customWidth="1"/>
  </cols>
  <sheetData>
    <row r="1" spans="1:22" x14ac:dyDescent="0.3">
      <c r="A1" s="9" t="s">
        <v>0</v>
      </c>
      <c r="B1" s="10" t="s">
        <v>1</v>
      </c>
      <c r="C1" s="11" t="s">
        <v>6</v>
      </c>
      <c r="D1" s="10" t="s">
        <v>2</v>
      </c>
      <c r="E1" s="11" t="s">
        <v>3</v>
      </c>
      <c r="F1" s="10" t="s">
        <v>4</v>
      </c>
      <c r="G1" s="12" t="s">
        <v>5</v>
      </c>
      <c r="I1" s="9"/>
      <c r="J1" s="11" t="s">
        <v>0</v>
      </c>
      <c r="K1" s="10" t="s">
        <v>1</v>
      </c>
      <c r="L1" s="12" t="s">
        <v>6</v>
      </c>
      <c r="N1" s="9"/>
      <c r="O1" s="11" t="s">
        <v>0</v>
      </c>
      <c r="P1" s="10" t="s">
        <v>2</v>
      </c>
      <c r="Q1" s="12" t="s">
        <v>3</v>
      </c>
      <c r="S1" s="9"/>
      <c r="T1" s="11" t="s">
        <v>0</v>
      </c>
      <c r="U1" s="10" t="s">
        <v>4</v>
      </c>
      <c r="V1" s="12" t="s">
        <v>5</v>
      </c>
    </row>
    <row r="2" spans="1:22" ht="16.5" x14ac:dyDescent="0.25">
      <c r="A2" s="13">
        <v>1500</v>
      </c>
      <c r="B2" s="4">
        <v>222</v>
      </c>
      <c r="C2" s="3">
        <v>788</v>
      </c>
      <c r="D2" s="4">
        <v>295</v>
      </c>
      <c r="E2" s="3">
        <v>955</v>
      </c>
      <c r="F2" s="5">
        <v>90</v>
      </c>
      <c r="G2" s="14">
        <v>90</v>
      </c>
      <c r="I2" s="13">
        <v>1</v>
      </c>
      <c r="J2" s="3">
        <v>43900</v>
      </c>
      <c r="K2" s="5">
        <v>878</v>
      </c>
      <c r="L2" s="14">
        <v>3117</v>
      </c>
      <c r="N2" s="13">
        <v>1</v>
      </c>
      <c r="O2" s="3">
        <v>182000</v>
      </c>
      <c r="P2" s="7">
        <v>2681</v>
      </c>
      <c r="Q2" s="14">
        <v>8686</v>
      </c>
      <c r="S2" s="13">
        <v>1</v>
      </c>
      <c r="T2" s="3">
        <v>150000</v>
      </c>
      <c r="U2" s="7">
        <v>9000</v>
      </c>
      <c r="V2" s="14">
        <v>9000</v>
      </c>
    </row>
    <row r="3" spans="1:22" ht="16.5" x14ac:dyDescent="0.25">
      <c r="A3" s="13">
        <v>3000</v>
      </c>
      <c r="B3" s="4">
        <v>222</v>
      </c>
      <c r="C3" s="3">
        <v>788</v>
      </c>
      <c r="D3" s="4">
        <v>295</v>
      </c>
      <c r="E3" s="3">
        <v>955</v>
      </c>
      <c r="F3" s="5">
        <v>180</v>
      </c>
      <c r="G3" s="14">
        <v>180</v>
      </c>
      <c r="I3" s="13">
        <v>2</v>
      </c>
      <c r="J3" s="3">
        <v>42000</v>
      </c>
      <c r="K3" s="5">
        <v>840</v>
      </c>
      <c r="L3" s="14">
        <v>2982</v>
      </c>
      <c r="N3" s="13">
        <v>2</v>
      </c>
      <c r="O3" s="3">
        <v>175600</v>
      </c>
      <c r="P3" s="7">
        <v>2587</v>
      </c>
      <c r="Q3" s="14">
        <v>8381</v>
      </c>
      <c r="S3" s="13">
        <v>2</v>
      </c>
      <c r="T3" s="3">
        <v>147900</v>
      </c>
      <c r="U3" s="7">
        <v>8874</v>
      </c>
      <c r="V3" s="14">
        <v>8874</v>
      </c>
    </row>
    <row r="4" spans="1:22" ht="16.5" x14ac:dyDescent="0.25">
      <c r="A4" s="13">
        <v>4500</v>
      </c>
      <c r="B4" s="4">
        <v>222</v>
      </c>
      <c r="C4" s="3">
        <v>788</v>
      </c>
      <c r="D4" s="4">
        <v>295</v>
      </c>
      <c r="E4" s="3">
        <v>955</v>
      </c>
      <c r="F4" s="5">
        <v>270</v>
      </c>
      <c r="G4" s="14">
        <v>270</v>
      </c>
      <c r="I4" s="13">
        <v>3</v>
      </c>
      <c r="J4" s="3">
        <v>40100</v>
      </c>
      <c r="K4" s="5">
        <v>802</v>
      </c>
      <c r="L4" s="14">
        <v>2847</v>
      </c>
      <c r="N4" s="13">
        <v>3</v>
      </c>
      <c r="O4" s="3">
        <v>169200</v>
      </c>
      <c r="P4" s="7">
        <v>2492</v>
      </c>
      <c r="Q4" s="14">
        <v>8075</v>
      </c>
      <c r="S4" s="13">
        <v>3</v>
      </c>
      <c r="T4" s="3">
        <v>142500</v>
      </c>
      <c r="U4" s="7">
        <v>8550</v>
      </c>
      <c r="V4" s="14">
        <v>8550</v>
      </c>
    </row>
    <row r="5" spans="1:22" ht="16.5" x14ac:dyDescent="0.25">
      <c r="A5" s="13">
        <v>6000</v>
      </c>
      <c r="B5" s="4">
        <v>222</v>
      </c>
      <c r="C5" s="3">
        <v>788</v>
      </c>
      <c r="D5" s="4">
        <v>295</v>
      </c>
      <c r="E5" s="3">
        <v>955</v>
      </c>
      <c r="F5" s="5">
        <v>360</v>
      </c>
      <c r="G5" s="14">
        <v>360</v>
      </c>
      <c r="I5" s="13">
        <v>4</v>
      </c>
      <c r="J5" s="3">
        <v>38200</v>
      </c>
      <c r="K5" s="5">
        <v>764</v>
      </c>
      <c r="L5" s="14">
        <v>2712</v>
      </c>
      <c r="N5" s="13">
        <v>4</v>
      </c>
      <c r="O5" s="3">
        <v>162800</v>
      </c>
      <c r="P5" s="7">
        <v>2398</v>
      </c>
      <c r="Q5" s="14">
        <v>7770</v>
      </c>
      <c r="S5" s="13">
        <v>4</v>
      </c>
      <c r="T5" s="3">
        <v>137100</v>
      </c>
      <c r="U5" s="7">
        <v>8226</v>
      </c>
      <c r="V5" s="14">
        <v>8226</v>
      </c>
    </row>
    <row r="6" spans="1:22" ht="16.5" x14ac:dyDescent="0.25">
      <c r="A6" s="13">
        <v>7500</v>
      </c>
      <c r="B6" s="4">
        <v>222</v>
      </c>
      <c r="C6" s="3">
        <v>788</v>
      </c>
      <c r="D6" s="4">
        <v>295</v>
      </c>
      <c r="E6" s="3">
        <v>955</v>
      </c>
      <c r="F6" s="5">
        <v>450</v>
      </c>
      <c r="G6" s="14">
        <v>450</v>
      </c>
      <c r="I6" s="13">
        <v>5</v>
      </c>
      <c r="J6" s="3">
        <v>36300</v>
      </c>
      <c r="K6" s="5">
        <v>726</v>
      </c>
      <c r="L6" s="14">
        <v>2577</v>
      </c>
      <c r="N6" s="13">
        <v>5</v>
      </c>
      <c r="O6" s="3">
        <v>156400</v>
      </c>
      <c r="P6" s="7">
        <v>2304</v>
      </c>
      <c r="Q6" s="14">
        <v>7464</v>
      </c>
      <c r="S6" s="13">
        <v>5</v>
      </c>
      <c r="T6" s="3">
        <v>131700</v>
      </c>
      <c r="U6" s="7">
        <v>7902</v>
      </c>
      <c r="V6" s="14">
        <v>7902</v>
      </c>
    </row>
    <row r="7" spans="1:22" ht="16.5" x14ac:dyDescent="0.25">
      <c r="A7" s="13">
        <v>8700</v>
      </c>
      <c r="B7" s="4">
        <v>222</v>
      </c>
      <c r="C7" s="3">
        <v>788</v>
      </c>
      <c r="D7" s="4">
        <v>295</v>
      </c>
      <c r="E7" s="3">
        <v>955</v>
      </c>
      <c r="F7" s="5">
        <v>522</v>
      </c>
      <c r="G7" s="14">
        <v>522</v>
      </c>
      <c r="I7" s="13">
        <v>6</v>
      </c>
      <c r="J7" s="3">
        <v>34800</v>
      </c>
      <c r="K7" s="5">
        <v>696</v>
      </c>
      <c r="L7" s="14">
        <v>2471</v>
      </c>
      <c r="N7" s="13">
        <v>6</v>
      </c>
      <c r="O7" s="3">
        <v>150000</v>
      </c>
      <c r="P7" s="7">
        <v>2210</v>
      </c>
      <c r="Q7" s="14">
        <v>7159</v>
      </c>
      <c r="S7" s="13">
        <v>6</v>
      </c>
      <c r="T7" s="3">
        <v>126300</v>
      </c>
      <c r="U7" s="7">
        <v>7578</v>
      </c>
      <c r="V7" s="14">
        <v>7578</v>
      </c>
    </row>
    <row r="8" spans="1:22" ht="16.5" x14ac:dyDescent="0.25">
      <c r="A8" s="13">
        <v>9900</v>
      </c>
      <c r="B8" s="4">
        <v>222</v>
      </c>
      <c r="C8" s="3">
        <v>788</v>
      </c>
      <c r="D8" s="4">
        <v>295</v>
      </c>
      <c r="E8" s="3">
        <v>955</v>
      </c>
      <c r="F8" s="5">
        <v>594</v>
      </c>
      <c r="G8" s="14">
        <v>594</v>
      </c>
      <c r="I8" s="13">
        <v>7</v>
      </c>
      <c r="J8" s="3">
        <v>33300</v>
      </c>
      <c r="K8" s="5">
        <v>666</v>
      </c>
      <c r="L8" s="14">
        <v>2364</v>
      </c>
      <c r="N8" s="13">
        <v>7</v>
      </c>
      <c r="O8" s="3">
        <v>147900</v>
      </c>
      <c r="P8" s="7">
        <v>2179</v>
      </c>
      <c r="Q8" s="14">
        <v>7059</v>
      </c>
      <c r="S8" s="13">
        <v>7</v>
      </c>
      <c r="T8" s="3">
        <v>120900</v>
      </c>
      <c r="U8" s="7">
        <v>7254</v>
      </c>
      <c r="V8" s="14">
        <v>7254</v>
      </c>
    </row>
    <row r="9" spans="1:22" ht="16.5" x14ac:dyDescent="0.25">
      <c r="A9" s="13">
        <v>11100</v>
      </c>
      <c r="B9" s="5">
        <v>222</v>
      </c>
      <c r="C9" s="6">
        <v>788</v>
      </c>
      <c r="D9" s="4">
        <v>295</v>
      </c>
      <c r="E9" s="3">
        <v>955</v>
      </c>
      <c r="F9" s="5">
        <v>666</v>
      </c>
      <c r="G9" s="14">
        <v>666</v>
      </c>
      <c r="I9" s="13">
        <v>8</v>
      </c>
      <c r="J9" s="3">
        <v>31800</v>
      </c>
      <c r="K9" s="5">
        <v>636</v>
      </c>
      <c r="L9" s="14">
        <v>2258</v>
      </c>
      <c r="N9" s="13">
        <v>8</v>
      </c>
      <c r="O9" s="3">
        <v>142500</v>
      </c>
      <c r="P9" s="7">
        <v>2099</v>
      </c>
      <c r="Q9" s="14">
        <v>6801</v>
      </c>
      <c r="S9" s="13">
        <v>8</v>
      </c>
      <c r="T9" s="3">
        <v>115500</v>
      </c>
      <c r="U9" s="7">
        <v>6930</v>
      </c>
      <c r="V9" s="14">
        <v>6930</v>
      </c>
    </row>
    <row r="10" spans="1:22" ht="16.5" x14ac:dyDescent="0.25">
      <c r="A10" s="13">
        <v>12540</v>
      </c>
      <c r="B10" s="5">
        <v>251</v>
      </c>
      <c r="C10" s="6">
        <v>891</v>
      </c>
      <c r="D10" s="4">
        <v>295</v>
      </c>
      <c r="E10" s="3">
        <v>955</v>
      </c>
      <c r="F10" s="5">
        <v>752</v>
      </c>
      <c r="G10" s="14">
        <v>752</v>
      </c>
      <c r="I10" s="13">
        <v>9</v>
      </c>
      <c r="J10" s="3">
        <v>30300</v>
      </c>
      <c r="K10" s="5">
        <v>606</v>
      </c>
      <c r="L10" s="14">
        <v>2151</v>
      </c>
      <c r="N10" s="13">
        <v>9</v>
      </c>
      <c r="O10" s="3">
        <v>137100</v>
      </c>
      <c r="P10" s="7">
        <v>2019</v>
      </c>
      <c r="Q10" s="14">
        <v>6543</v>
      </c>
      <c r="S10" s="13">
        <v>9</v>
      </c>
      <c r="T10" s="3">
        <v>110100</v>
      </c>
      <c r="U10" s="7">
        <v>6606</v>
      </c>
      <c r="V10" s="14">
        <v>6606</v>
      </c>
    </row>
    <row r="11" spans="1:22" ht="16.5" x14ac:dyDescent="0.25">
      <c r="A11" s="13">
        <v>13500</v>
      </c>
      <c r="B11" s="5">
        <v>270</v>
      </c>
      <c r="C11" s="6">
        <v>960</v>
      </c>
      <c r="D11" s="4">
        <v>295</v>
      </c>
      <c r="E11" s="3">
        <v>955</v>
      </c>
      <c r="F11" s="5">
        <v>810</v>
      </c>
      <c r="G11" s="14">
        <v>810</v>
      </c>
      <c r="I11" s="13">
        <v>10</v>
      </c>
      <c r="J11" s="3">
        <v>28800</v>
      </c>
      <c r="K11" s="5">
        <v>576</v>
      </c>
      <c r="L11" s="14">
        <v>2045</v>
      </c>
      <c r="N11" s="13">
        <v>10</v>
      </c>
      <c r="O11" s="3">
        <v>131700</v>
      </c>
      <c r="P11" s="7">
        <v>1940</v>
      </c>
      <c r="Q11" s="14">
        <v>6285</v>
      </c>
      <c r="S11" s="13">
        <v>10</v>
      </c>
      <c r="T11" s="3">
        <v>105600</v>
      </c>
      <c r="U11" s="7">
        <v>6336</v>
      </c>
      <c r="V11" s="14">
        <v>6336</v>
      </c>
    </row>
    <row r="12" spans="1:22" ht="16.5" x14ac:dyDescent="0.25">
      <c r="A12" s="13">
        <v>15840</v>
      </c>
      <c r="B12" s="5">
        <v>317</v>
      </c>
      <c r="C12" s="6">
        <v>1125</v>
      </c>
      <c r="D12" s="4">
        <v>295</v>
      </c>
      <c r="E12" s="3">
        <v>955</v>
      </c>
      <c r="F12" s="5">
        <v>950</v>
      </c>
      <c r="G12" s="14">
        <v>950</v>
      </c>
      <c r="I12" s="13">
        <v>11</v>
      </c>
      <c r="J12" s="3">
        <v>27600</v>
      </c>
      <c r="K12" s="5">
        <v>552</v>
      </c>
      <c r="L12" s="14">
        <v>1960</v>
      </c>
      <c r="N12" s="13">
        <v>11</v>
      </c>
      <c r="O12" s="3">
        <v>126300</v>
      </c>
      <c r="P12" s="7">
        <v>1860</v>
      </c>
      <c r="Q12" s="14">
        <v>6028</v>
      </c>
      <c r="S12" s="13">
        <v>11</v>
      </c>
      <c r="T12" s="3">
        <v>101100</v>
      </c>
      <c r="U12" s="7">
        <v>6066</v>
      </c>
      <c r="V12" s="14">
        <v>6066</v>
      </c>
    </row>
    <row r="13" spans="1:22" ht="16.5" x14ac:dyDescent="0.25">
      <c r="A13" s="13">
        <v>16500</v>
      </c>
      <c r="B13" s="5">
        <v>330</v>
      </c>
      <c r="C13" s="6">
        <v>1173</v>
      </c>
      <c r="D13" s="4">
        <v>295</v>
      </c>
      <c r="E13" s="3">
        <v>955</v>
      </c>
      <c r="F13" s="5">
        <v>990</v>
      </c>
      <c r="G13" s="14">
        <v>990</v>
      </c>
      <c r="I13" s="13">
        <v>12</v>
      </c>
      <c r="J13" s="3">
        <v>26400</v>
      </c>
      <c r="K13" s="5">
        <v>528</v>
      </c>
      <c r="L13" s="14">
        <v>1874</v>
      </c>
      <c r="N13" s="13">
        <v>12</v>
      </c>
      <c r="O13" s="3">
        <v>120900</v>
      </c>
      <c r="P13" s="7">
        <v>1781</v>
      </c>
      <c r="Q13" s="14">
        <v>5770</v>
      </c>
      <c r="S13" s="13">
        <v>12</v>
      </c>
      <c r="T13" s="3">
        <v>96600</v>
      </c>
      <c r="U13" s="7">
        <v>5796</v>
      </c>
      <c r="V13" s="14">
        <v>5796</v>
      </c>
    </row>
    <row r="14" spans="1:22" ht="16.5" x14ac:dyDescent="0.25">
      <c r="A14" s="13">
        <v>17280</v>
      </c>
      <c r="B14" s="5">
        <v>346</v>
      </c>
      <c r="C14" s="6">
        <v>1227</v>
      </c>
      <c r="D14" s="4">
        <v>295</v>
      </c>
      <c r="E14" s="3">
        <v>955</v>
      </c>
      <c r="F14" s="5">
        <v>1037</v>
      </c>
      <c r="G14" s="14">
        <v>1037</v>
      </c>
      <c r="I14" s="13">
        <v>13</v>
      </c>
      <c r="J14" s="3">
        <v>25200</v>
      </c>
      <c r="K14" s="5">
        <v>504</v>
      </c>
      <c r="L14" s="14">
        <v>1789</v>
      </c>
      <c r="N14" s="13">
        <v>13</v>
      </c>
      <c r="O14" s="3">
        <v>115500</v>
      </c>
      <c r="P14" s="7">
        <v>1701</v>
      </c>
      <c r="Q14" s="14">
        <v>5512</v>
      </c>
      <c r="S14" s="13">
        <v>13</v>
      </c>
      <c r="T14" s="3">
        <v>92100</v>
      </c>
      <c r="U14" s="7">
        <v>5526</v>
      </c>
      <c r="V14" s="14">
        <v>5526</v>
      </c>
    </row>
    <row r="15" spans="1:22" ht="16.5" x14ac:dyDescent="0.25">
      <c r="A15" s="13">
        <v>17880</v>
      </c>
      <c r="B15" s="5">
        <v>358</v>
      </c>
      <c r="C15" s="6">
        <v>1269</v>
      </c>
      <c r="D15" s="4">
        <v>295</v>
      </c>
      <c r="E15" s="3">
        <v>955</v>
      </c>
      <c r="F15" s="5">
        <v>1073</v>
      </c>
      <c r="G15" s="14">
        <v>1073</v>
      </c>
      <c r="I15" s="13">
        <v>14</v>
      </c>
      <c r="J15" s="3">
        <v>24000</v>
      </c>
      <c r="K15" s="5">
        <v>480</v>
      </c>
      <c r="L15" s="14">
        <v>1704</v>
      </c>
      <c r="N15" s="13">
        <v>14</v>
      </c>
      <c r="O15" s="3">
        <v>110100</v>
      </c>
      <c r="P15" s="7">
        <v>1622</v>
      </c>
      <c r="Q15" s="14">
        <v>5255</v>
      </c>
      <c r="S15" s="13">
        <v>14</v>
      </c>
      <c r="T15" s="3">
        <v>87600</v>
      </c>
      <c r="U15" s="7">
        <v>5256</v>
      </c>
      <c r="V15" s="14">
        <v>5256</v>
      </c>
    </row>
    <row r="16" spans="1:22" ht="16.5" x14ac:dyDescent="0.25">
      <c r="A16" s="13">
        <v>19047</v>
      </c>
      <c r="B16" s="5">
        <v>381</v>
      </c>
      <c r="C16" s="6">
        <v>1352</v>
      </c>
      <c r="D16" s="4">
        <v>295</v>
      </c>
      <c r="E16" s="3">
        <v>955</v>
      </c>
      <c r="F16" s="5">
        <v>1143</v>
      </c>
      <c r="G16" s="14">
        <v>1143</v>
      </c>
      <c r="I16" s="13">
        <v>15</v>
      </c>
      <c r="J16" s="3">
        <v>22800</v>
      </c>
      <c r="K16" s="5">
        <v>456</v>
      </c>
      <c r="L16" s="14">
        <v>1619</v>
      </c>
      <c r="N16" s="13">
        <v>15</v>
      </c>
      <c r="O16" s="3">
        <v>105600</v>
      </c>
      <c r="P16" s="7">
        <v>1555</v>
      </c>
      <c r="Q16" s="14">
        <v>5040</v>
      </c>
      <c r="S16" s="13">
        <v>15</v>
      </c>
      <c r="T16" s="3">
        <v>83900</v>
      </c>
      <c r="U16" s="7">
        <v>5034</v>
      </c>
      <c r="V16" s="14">
        <v>5034</v>
      </c>
    </row>
    <row r="17" spans="1:22" ht="16.5" x14ac:dyDescent="0.25">
      <c r="A17" s="13">
        <v>20008</v>
      </c>
      <c r="B17" s="5">
        <v>400</v>
      </c>
      <c r="C17" s="6">
        <v>1421</v>
      </c>
      <c r="D17" s="5">
        <v>295</v>
      </c>
      <c r="E17" s="6">
        <v>955</v>
      </c>
      <c r="F17" s="5">
        <v>1200</v>
      </c>
      <c r="G17" s="14">
        <v>1200</v>
      </c>
      <c r="I17" s="13">
        <v>16</v>
      </c>
      <c r="J17" s="3">
        <v>21900</v>
      </c>
      <c r="K17" s="5">
        <v>438</v>
      </c>
      <c r="L17" s="14">
        <v>1555</v>
      </c>
      <c r="N17" s="13">
        <v>16</v>
      </c>
      <c r="O17" s="3">
        <v>101100</v>
      </c>
      <c r="P17" s="7">
        <v>1489</v>
      </c>
      <c r="Q17" s="14">
        <v>4825</v>
      </c>
      <c r="S17" s="13">
        <v>16</v>
      </c>
      <c r="T17" s="3">
        <v>80200</v>
      </c>
      <c r="U17" s="7">
        <v>4812</v>
      </c>
      <c r="V17" s="14">
        <v>4812</v>
      </c>
    </row>
    <row r="18" spans="1:22" ht="16.5" x14ac:dyDescent="0.25">
      <c r="A18" s="13">
        <v>20100</v>
      </c>
      <c r="B18" s="5">
        <v>402</v>
      </c>
      <c r="C18" s="6">
        <v>1427</v>
      </c>
      <c r="D18" s="5">
        <v>296</v>
      </c>
      <c r="E18" s="6">
        <v>959</v>
      </c>
      <c r="F18" s="5">
        <v>1206</v>
      </c>
      <c r="G18" s="14">
        <v>1206</v>
      </c>
      <c r="I18" s="13">
        <v>17</v>
      </c>
      <c r="J18" s="3">
        <v>21000</v>
      </c>
      <c r="K18" s="5">
        <v>420</v>
      </c>
      <c r="L18" s="14">
        <v>1491</v>
      </c>
      <c r="N18" s="13">
        <v>17</v>
      </c>
      <c r="O18" s="3">
        <v>96600</v>
      </c>
      <c r="P18" s="7">
        <v>1423</v>
      </c>
      <c r="Q18" s="14">
        <v>4610</v>
      </c>
      <c r="S18" s="13">
        <v>17</v>
      </c>
      <c r="T18" s="3">
        <v>76500</v>
      </c>
      <c r="U18" s="7">
        <v>4590</v>
      </c>
      <c r="V18" s="14">
        <v>4590</v>
      </c>
    </row>
    <row r="19" spans="1:22" ht="16.5" x14ac:dyDescent="0.25">
      <c r="A19" s="13">
        <v>21000</v>
      </c>
      <c r="B19" s="5">
        <v>420</v>
      </c>
      <c r="C19" s="6">
        <v>1491</v>
      </c>
      <c r="D19" s="5">
        <v>309</v>
      </c>
      <c r="E19" s="6">
        <v>1002</v>
      </c>
      <c r="F19" s="5">
        <v>1260</v>
      </c>
      <c r="G19" s="14">
        <v>1260</v>
      </c>
      <c r="I19" s="13">
        <v>18</v>
      </c>
      <c r="J19" s="3">
        <v>20100</v>
      </c>
      <c r="K19" s="5">
        <v>402</v>
      </c>
      <c r="L19" s="14">
        <v>1427</v>
      </c>
      <c r="N19" s="13">
        <v>18</v>
      </c>
      <c r="O19" s="3">
        <v>92100</v>
      </c>
      <c r="P19" s="7">
        <v>1357</v>
      </c>
      <c r="Q19" s="14">
        <v>4395</v>
      </c>
      <c r="S19" s="13">
        <v>18</v>
      </c>
      <c r="T19" s="3">
        <v>72800</v>
      </c>
      <c r="U19" s="7">
        <v>4368</v>
      </c>
      <c r="V19" s="14">
        <v>4368</v>
      </c>
    </row>
    <row r="20" spans="1:22" x14ac:dyDescent="0.3">
      <c r="A20" s="13">
        <v>21900</v>
      </c>
      <c r="B20" s="5">
        <v>438</v>
      </c>
      <c r="C20" s="6">
        <v>1555</v>
      </c>
      <c r="D20" s="5">
        <v>323</v>
      </c>
      <c r="E20" s="6">
        <v>1045</v>
      </c>
      <c r="F20" s="5">
        <v>1314</v>
      </c>
      <c r="G20" s="14">
        <v>1314</v>
      </c>
      <c r="I20" s="13">
        <v>19</v>
      </c>
      <c r="J20" s="3">
        <v>20008</v>
      </c>
      <c r="K20" s="5">
        <v>400</v>
      </c>
      <c r="L20" s="14">
        <v>1421</v>
      </c>
      <c r="N20" s="13">
        <v>19</v>
      </c>
      <c r="O20" s="3">
        <v>87600</v>
      </c>
      <c r="P20" s="7">
        <v>1290</v>
      </c>
      <c r="Q20" s="14">
        <v>4181</v>
      </c>
      <c r="S20" s="13">
        <v>19</v>
      </c>
      <c r="T20" s="3">
        <v>69800</v>
      </c>
      <c r="U20" s="7">
        <v>4188</v>
      </c>
      <c r="V20" s="14">
        <v>4188</v>
      </c>
    </row>
    <row r="21" spans="1:22" x14ac:dyDescent="0.3">
      <c r="A21" s="13">
        <v>22800</v>
      </c>
      <c r="B21" s="5">
        <v>456</v>
      </c>
      <c r="C21" s="6">
        <v>1619</v>
      </c>
      <c r="D21" s="5">
        <v>336</v>
      </c>
      <c r="E21" s="6">
        <v>1088</v>
      </c>
      <c r="F21" s="5">
        <v>1368</v>
      </c>
      <c r="G21" s="14">
        <v>1368</v>
      </c>
      <c r="I21" s="13">
        <v>20</v>
      </c>
      <c r="J21" s="3">
        <v>19047</v>
      </c>
      <c r="K21" s="5">
        <v>381</v>
      </c>
      <c r="L21" s="14">
        <v>1352</v>
      </c>
      <c r="N21" s="13">
        <v>20</v>
      </c>
      <c r="O21" s="3">
        <v>83900</v>
      </c>
      <c r="P21" s="7">
        <v>1236</v>
      </c>
      <c r="Q21" s="14">
        <v>4004</v>
      </c>
      <c r="S21" s="13">
        <v>20</v>
      </c>
      <c r="T21" s="3">
        <v>66800</v>
      </c>
      <c r="U21" s="5">
        <v>4008</v>
      </c>
      <c r="V21" s="14">
        <v>4008</v>
      </c>
    </row>
    <row r="22" spans="1:22" x14ac:dyDescent="0.3">
      <c r="A22" s="13">
        <v>24000</v>
      </c>
      <c r="B22" s="5">
        <v>480</v>
      </c>
      <c r="C22" s="6">
        <v>1704</v>
      </c>
      <c r="D22" s="5">
        <v>354</v>
      </c>
      <c r="E22" s="6">
        <v>1145</v>
      </c>
      <c r="F22" s="5">
        <v>1440</v>
      </c>
      <c r="G22" s="14">
        <v>1440</v>
      </c>
      <c r="I22" s="13">
        <v>21</v>
      </c>
      <c r="J22" s="3">
        <v>17880</v>
      </c>
      <c r="K22" s="5">
        <v>358</v>
      </c>
      <c r="L22" s="14">
        <v>1269</v>
      </c>
      <c r="N22" s="13">
        <v>21</v>
      </c>
      <c r="O22" s="3">
        <v>80200</v>
      </c>
      <c r="P22" s="7">
        <v>1181</v>
      </c>
      <c r="Q22" s="14">
        <v>3828</v>
      </c>
      <c r="S22" s="13">
        <v>21</v>
      </c>
      <c r="T22" s="3">
        <v>63800</v>
      </c>
      <c r="U22" s="5">
        <v>3828</v>
      </c>
      <c r="V22" s="14">
        <v>3828</v>
      </c>
    </row>
    <row r="23" spans="1:22" x14ac:dyDescent="0.3">
      <c r="A23" s="13">
        <v>25200</v>
      </c>
      <c r="B23" s="5">
        <v>504</v>
      </c>
      <c r="C23" s="6">
        <v>1789</v>
      </c>
      <c r="D23" s="5">
        <v>371</v>
      </c>
      <c r="E23" s="6">
        <v>1203</v>
      </c>
      <c r="F23" s="5">
        <v>1512</v>
      </c>
      <c r="G23" s="14">
        <v>1512</v>
      </c>
      <c r="I23" s="13">
        <v>22</v>
      </c>
      <c r="J23" s="3">
        <v>17280</v>
      </c>
      <c r="K23" s="5">
        <v>346</v>
      </c>
      <c r="L23" s="14">
        <v>1227</v>
      </c>
      <c r="N23" s="13">
        <v>22</v>
      </c>
      <c r="O23" s="3">
        <v>76500</v>
      </c>
      <c r="P23" s="7">
        <v>1127</v>
      </c>
      <c r="Q23" s="14">
        <v>3651</v>
      </c>
      <c r="S23" s="13">
        <v>22</v>
      </c>
      <c r="T23" s="3">
        <v>60800</v>
      </c>
      <c r="U23" s="5">
        <v>3648</v>
      </c>
      <c r="V23" s="14">
        <v>3648</v>
      </c>
    </row>
    <row r="24" spans="1:22" x14ac:dyDescent="0.3">
      <c r="A24" s="13">
        <v>26400</v>
      </c>
      <c r="B24" s="5">
        <v>528</v>
      </c>
      <c r="C24" s="6">
        <v>1874</v>
      </c>
      <c r="D24" s="5">
        <v>389</v>
      </c>
      <c r="E24" s="6">
        <v>1260</v>
      </c>
      <c r="F24" s="5">
        <v>1584</v>
      </c>
      <c r="G24" s="14">
        <v>1584</v>
      </c>
      <c r="I24" s="13">
        <v>23</v>
      </c>
      <c r="J24" s="3">
        <v>16500</v>
      </c>
      <c r="K24" s="5">
        <v>330</v>
      </c>
      <c r="L24" s="14">
        <v>1173</v>
      </c>
      <c r="N24" s="13">
        <v>23</v>
      </c>
      <c r="O24" s="3">
        <v>72800</v>
      </c>
      <c r="P24" s="7">
        <v>1072</v>
      </c>
      <c r="Q24" s="14">
        <v>3474</v>
      </c>
      <c r="S24" s="13">
        <v>23</v>
      </c>
      <c r="T24" s="3">
        <v>57800</v>
      </c>
      <c r="U24" s="5">
        <v>3468</v>
      </c>
      <c r="V24" s="14">
        <v>3468</v>
      </c>
    </row>
    <row r="25" spans="1:22" x14ac:dyDescent="0.3">
      <c r="A25" s="13">
        <v>27600</v>
      </c>
      <c r="B25" s="5">
        <v>552</v>
      </c>
      <c r="C25" s="6">
        <v>1960</v>
      </c>
      <c r="D25" s="5">
        <v>407</v>
      </c>
      <c r="E25" s="6">
        <v>1317</v>
      </c>
      <c r="F25" s="5">
        <v>1656</v>
      </c>
      <c r="G25" s="14">
        <v>1656</v>
      </c>
      <c r="I25" s="13">
        <v>24</v>
      </c>
      <c r="J25" s="3">
        <v>15840</v>
      </c>
      <c r="K25" s="5">
        <v>317</v>
      </c>
      <c r="L25" s="14">
        <v>1125</v>
      </c>
      <c r="N25" s="13">
        <v>24</v>
      </c>
      <c r="O25" s="3">
        <v>69800</v>
      </c>
      <c r="P25" s="7">
        <v>1028</v>
      </c>
      <c r="Q25" s="14">
        <v>3331</v>
      </c>
      <c r="S25" s="13">
        <v>24</v>
      </c>
      <c r="T25" s="3">
        <v>55400</v>
      </c>
      <c r="U25" s="5">
        <v>3324</v>
      </c>
      <c r="V25" s="14">
        <v>3324</v>
      </c>
    </row>
    <row r="26" spans="1:22" x14ac:dyDescent="0.3">
      <c r="A26" s="13">
        <v>28800</v>
      </c>
      <c r="B26" s="5">
        <v>576</v>
      </c>
      <c r="C26" s="6">
        <v>2045</v>
      </c>
      <c r="D26" s="5">
        <v>424</v>
      </c>
      <c r="E26" s="6">
        <v>1374</v>
      </c>
      <c r="F26" s="5">
        <v>1728</v>
      </c>
      <c r="G26" s="14">
        <v>1728</v>
      </c>
      <c r="I26" s="13">
        <v>25</v>
      </c>
      <c r="J26" s="3">
        <v>13500</v>
      </c>
      <c r="K26" s="5">
        <v>270</v>
      </c>
      <c r="L26" s="14">
        <v>960</v>
      </c>
      <c r="N26" s="13">
        <v>25</v>
      </c>
      <c r="O26" s="3">
        <v>66800</v>
      </c>
      <c r="P26" s="5">
        <v>984</v>
      </c>
      <c r="Q26" s="14">
        <v>3188</v>
      </c>
      <c r="S26" s="13">
        <v>25</v>
      </c>
      <c r="T26" s="3">
        <v>53000</v>
      </c>
      <c r="U26" s="5">
        <v>3180</v>
      </c>
      <c r="V26" s="14">
        <v>3180</v>
      </c>
    </row>
    <row r="27" spans="1:22" x14ac:dyDescent="0.3">
      <c r="A27" s="13">
        <v>30300</v>
      </c>
      <c r="B27" s="5">
        <v>606</v>
      </c>
      <c r="C27" s="6">
        <v>2151</v>
      </c>
      <c r="D27" s="5">
        <v>446</v>
      </c>
      <c r="E27" s="6">
        <v>1446</v>
      </c>
      <c r="F27" s="5">
        <v>1818</v>
      </c>
      <c r="G27" s="14">
        <v>1818</v>
      </c>
      <c r="I27" s="13">
        <v>26</v>
      </c>
      <c r="J27" s="3">
        <v>12540</v>
      </c>
      <c r="K27" s="5">
        <v>251</v>
      </c>
      <c r="L27" s="14">
        <v>891</v>
      </c>
      <c r="N27" s="13">
        <v>26</v>
      </c>
      <c r="O27" s="3">
        <v>63800</v>
      </c>
      <c r="P27" s="5">
        <v>940</v>
      </c>
      <c r="Q27" s="14">
        <v>3045</v>
      </c>
      <c r="S27" s="13">
        <v>26</v>
      </c>
      <c r="T27" s="3">
        <v>50600</v>
      </c>
      <c r="U27" s="5">
        <v>3036</v>
      </c>
      <c r="V27" s="14">
        <v>3036</v>
      </c>
    </row>
    <row r="28" spans="1:22" ht="16.8" thickBot="1" x14ac:dyDescent="0.35">
      <c r="A28" s="13">
        <v>31800</v>
      </c>
      <c r="B28" s="5">
        <v>636</v>
      </c>
      <c r="C28" s="6">
        <v>2258</v>
      </c>
      <c r="D28" s="5">
        <v>468</v>
      </c>
      <c r="E28" s="6">
        <v>1518</v>
      </c>
      <c r="F28" s="5">
        <v>1908</v>
      </c>
      <c r="G28" s="14">
        <v>1908</v>
      </c>
      <c r="I28" s="16">
        <v>27</v>
      </c>
      <c r="J28" s="18">
        <v>11100</v>
      </c>
      <c r="K28" s="23">
        <v>222</v>
      </c>
      <c r="L28" s="24">
        <v>788</v>
      </c>
      <c r="N28" s="13">
        <v>27</v>
      </c>
      <c r="O28" s="3">
        <v>60800</v>
      </c>
      <c r="P28" s="5">
        <v>896</v>
      </c>
      <c r="Q28" s="14">
        <v>2902</v>
      </c>
      <c r="S28" s="13">
        <v>27</v>
      </c>
      <c r="T28" s="3">
        <v>48200</v>
      </c>
      <c r="U28" s="5">
        <v>2892</v>
      </c>
      <c r="V28" s="14">
        <v>2892</v>
      </c>
    </row>
    <row r="29" spans="1:22" x14ac:dyDescent="0.3">
      <c r="A29" s="13">
        <v>33300</v>
      </c>
      <c r="B29" s="5">
        <v>666</v>
      </c>
      <c r="C29" s="6">
        <v>2364</v>
      </c>
      <c r="D29" s="5">
        <v>491</v>
      </c>
      <c r="E29" s="6">
        <v>1589</v>
      </c>
      <c r="F29" s="5">
        <v>1998</v>
      </c>
      <c r="G29" s="14">
        <v>1998</v>
      </c>
      <c r="N29" s="13">
        <v>28</v>
      </c>
      <c r="O29" s="3">
        <v>57800</v>
      </c>
      <c r="P29" s="5">
        <v>851</v>
      </c>
      <c r="Q29" s="14">
        <v>2759</v>
      </c>
      <c r="S29" s="13">
        <v>28</v>
      </c>
      <c r="T29" s="3">
        <v>45800</v>
      </c>
      <c r="U29" s="5">
        <v>2748</v>
      </c>
      <c r="V29" s="14">
        <v>2748</v>
      </c>
    </row>
    <row r="30" spans="1:22" x14ac:dyDescent="0.3">
      <c r="A30" s="13">
        <v>34800</v>
      </c>
      <c r="B30" s="5">
        <v>696</v>
      </c>
      <c r="C30" s="6">
        <v>2471</v>
      </c>
      <c r="D30" s="5">
        <v>513</v>
      </c>
      <c r="E30" s="6">
        <v>1661</v>
      </c>
      <c r="F30" s="5">
        <v>2088</v>
      </c>
      <c r="G30" s="14">
        <v>2088</v>
      </c>
      <c r="N30" s="13">
        <v>29</v>
      </c>
      <c r="O30" s="3">
        <v>55400</v>
      </c>
      <c r="P30" s="5">
        <v>816</v>
      </c>
      <c r="Q30" s="14">
        <v>2644</v>
      </c>
      <c r="S30" s="13">
        <v>29</v>
      </c>
      <c r="T30" s="3">
        <v>43900</v>
      </c>
      <c r="U30" s="5">
        <v>2634</v>
      </c>
      <c r="V30" s="14">
        <v>2634</v>
      </c>
    </row>
    <row r="31" spans="1:22" x14ac:dyDescent="0.3">
      <c r="A31" s="13">
        <v>36300</v>
      </c>
      <c r="B31" s="5">
        <v>726</v>
      </c>
      <c r="C31" s="6">
        <v>2577</v>
      </c>
      <c r="D31" s="5">
        <v>535</v>
      </c>
      <c r="E31" s="6">
        <v>1732</v>
      </c>
      <c r="F31" s="5">
        <v>2178</v>
      </c>
      <c r="G31" s="14">
        <v>2178</v>
      </c>
      <c r="N31" s="13">
        <v>30</v>
      </c>
      <c r="O31" s="3">
        <v>53000</v>
      </c>
      <c r="P31" s="5">
        <v>781</v>
      </c>
      <c r="Q31" s="14">
        <v>2529</v>
      </c>
      <c r="S31" s="13">
        <v>30</v>
      </c>
      <c r="T31" s="3">
        <v>42000</v>
      </c>
      <c r="U31" s="5">
        <v>2520</v>
      </c>
      <c r="V31" s="14">
        <v>2520</v>
      </c>
    </row>
    <row r="32" spans="1:22" x14ac:dyDescent="0.3">
      <c r="A32" s="13">
        <v>38200</v>
      </c>
      <c r="B32" s="5">
        <v>764</v>
      </c>
      <c r="C32" s="6">
        <v>2712</v>
      </c>
      <c r="D32" s="5">
        <v>563</v>
      </c>
      <c r="E32" s="6">
        <v>1823</v>
      </c>
      <c r="F32" s="5">
        <v>2292</v>
      </c>
      <c r="G32" s="14">
        <v>2292</v>
      </c>
      <c r="N32" s="13">
        <v>31</v>
      </c>
      <c r="O32" s="3">
        <v>50600</v>
      </c>
      <c r="P32" s="5">
        <v>745</v>
      </c>
      <c r="Q32" s="14">
        <v>2415</v>
      </c>
      <c r="S32" s="13">
        <v>31</v>
      </c>
      <c r="T32" s="3">
        <v>40100</v>
      </c>
      <c r="U32" s="5">
        <v>2406</v>
      </c>
      <c r="V32" s="14">
        <v>2406</v>
      </c>
    </row>
    <row r="33" spans="1:22" x14ac:dyDescent="0.3">
      <c r="A33" s="13">
        <v>40100</v>
      </c>
      <c r="B33" s="5">
        <v>802</v>
      </c>
      <c r="C33" s="6">
        <v>2847</v>
      </c>
      <c r="D33" s="5">
        <v>591</v>
      </c>
      <c r="E33" s="6">
        <v>1914</v>
      </c>
      <c r="F33" s="5">
        <v>2406</v>
      </c>
      <c r="G33" s="14">
        <v>2406</v>
      </c>
      <c r="N33" s="13">
        <v>32</v>
      </c>
      <c r="O33" s="3">
        <v>48200</v>
      </c>
      <c r="P33" s="5">
        <v>710</v>
      </c>
      <c r="Q33" s="14">
        <v>2300</v>
      </c>
      <c r="S33" s="13">
        <v>32</v>
      </c>
      <c r="T33" s="3">
        <v>38200</v>
      </c>
      <c r="U33" s="5">
        <v>2292</v>
      </c>
      <c r="V33" s="14">
        <v>2292</v>
      </c>
    </row>
    <row r="34" spans="1:22" x14ac:dyDescent="0.3">
      <c r="A34" s="13">
        <v>42000</v>
      </c>
      <c r="B34" s="5">
        <v>840</v>
      </c>
      <c r="C34" s="6">
        <v>2982</v>
      </c>
      <c r="D34" s="5">
        <v>619</v>
      </c>
      <c r="E34" s="6">
        <v>2004</v>
      </c>
      <c r="F34" s="5">
        <v>2520</v>
      </c>
      <c r="G34" s="14">
        <v>2520</v>
      </c>
      <c r="N34" s="13">
        <v>33</v>
      </c>
      <c r="O34" s="3">
        <v>45800</v>
      </c>
      <c r="P34" s="5">
        <v>675</v>
      </c>
      <c r="Q34" s="14">
        <v>2186</v>
      </c>
      <c r="S34" s="13">
        <v>33</v>
      </c>
      <c r="T34" s="3">
        <v>36300</v>
      </c>
      <c r="U34" s="5">
        <v>2178</v>
      </c>
      <c r="V34" s="14">
        <v>2178</v>
      </c>
    </row>
    <row r="35" spans="1:22" x14ac:dyDescent="0.3">
      <c r="A35" s="13">
        <v>43900</v>
      </c>
      <c r="B35" s="5">
        <v>878</v>
      </c>
      <c r="C35" s="6">
        <v>3117</v>
      </c>
      <c r="D35" s="5">
        <v>647</v>
      </c>
      <c r="E35" s="6">
        <v>2095</v>
      </c>
      <c r="F35" s="5">
        <v>2634</v>
      </c>
      <c r="G35" s="14">
        <v>2634</v>
      </c>
      <c r="N35" s="13">
        <v>34</v>
      </c>
      <c r="O35" s="3">
        <v>43900</v>
      </c>
      <c r="P35" s="5">
        <v>647</v>
      </c>
      <c r="Q35" s="14">
        <v>2095</v>
      </c>
      <c r="S35" s="13">
        <v>34</v>
      </c>
      <c r="T35" s="3">
        <v>34800</v>
      </c>
      <c r="U35" s="5">
        <v>2088</v>
      </c>
      <c r="V35" s="14">
        <v>2088</v>
      </c>
    </row>
    <row r="36" spans="1:22" x14ac:dyDescent="0.3">
      <c r="A36" s="13">
        <v>45800</v>
      </c>
      <c r="B36" s="4">
        <v>878</v>
      </c>
      <c r="C36" s="3">
        <v>3117</v>
      </c>
      <c r="D36" s="5">
        <v>675</v>
      </c>
      <c r="E36" s="6">
        <v>2186</v>
      </c>
      <c r="F36" s="5">
        <v>2748</v>
      </c>
      <c r="G36" s="14">
        <v>2748</v>
      </c>
      <c r="N36" s="13">
        <v>35</v>
      </c>
      <c r="O36" s="3">
        <v>42000</v>
      </c>
      <c r="P36" s="5">
        <v>619</v>
      </c>
      <c r="Q36" s="14">
        <v>2004</v>
      </c>
      <c r="S36" s="13">
        <v>35</v>
      </c>
      <c r="T36" s="3">
        <v>33300</v>
      </c>
      <c r="U36" s="5">
        <v>1998</v>
      </c>
      <c r="V36" s="14">
        <v>1998</v>
      </c>
    </row>
    <row r="37" spans="1:22" x14ac:dyDescent="0.3">
      <c r="A37" s="13">
        <v>48200</v>
      </c>
      <c r="B37" s="4">
        <v>878</v>
      </c>
      <c r="C37" s="3">
        <v>3117</v>
      </c>
      <c r="D37" s="5">
        <v>710</v>
      </c>
      <c r="E37" s="6">
        <v>2300</v>
      </c>
      <c r="F37" s="5">
        <v>2892</v>
      </c>
      <c r="G37" s="14">
        <v>2892</v>
      </c>
      <c r="N37" s="13">
        <v>36</v>
      </c>
      <c r="O37" s="3">
        <v>40100</v>
      </c>
      <c r="P37" s="5">
        <v>591</v>
      </c>
      <c r="Q37" s="14">
        <v>1914</v>
      </c>
      <c r="S37" s="13">
        <v>36</v>
      </c>
      <c r="T37" s="3">
        <v>31800</v>
      </c>
      <c r="U37" s="5">
        <v>1908</v>
      </c>
      <c r="V37" s="14">
        <v>1908</v>
      </c>
    </row>
    <row r="38" spans="1:22" x14ac:dyDescent="0.3">
      <c r="A38" s="13">
        <v>50600</v>
      </c>
      <c r="B38" s="4">
        <v>878</v>
      </c>
      <c r="C38" s="3">
        <v>3117</v>
      </c>
      <c r="D38" s="5">
        <v>745</v>
      </c>
      <c r="E38" s="6">
        <v>2415</v>
      </c>
      <c r="F38" s="5">
        <v>3036</v>
      </c>
      <c r="G38" s="14">
        <v>3036</v>
      </c>
      <c r="N38" s="13">
        <v>37</v>
      </c>
      <c r="O38" s="3">
        <v>38200</v>
      </c>
      <c r="P38" s="5">
        <v>563</v>
      </c>
      <c r="Q38" s="14">
        <v>1823</v>
      </c>
      <c r="S38" s="13">
        <v>37</v>
      </c>
      <c r="T38" s="3">
        <v>30300</v>
      </c>
      <c r="U38" s="5">
        <v>1818</v>
      </c>
      <c r="V38" s="14">
        <v>1818</v>
      </c>
    </row>
    <row r="39" spans="1:22" x14ac:dyDescent="0.3">
      <c r="A39" s="13">
        <v>53000</v>
      </c>
      <c r="B39" s="4">
        <v>878</v>
      </c>
      <c r="C39" s="3">
        <v>3117</v>
      </c>
      <c r="D39" s="5">
        <v>781</v>
      </c>
      <c r="E39" s="6">
        <v>2529</v>
      </c>
      <c r="F39" s="5">
        <v>3180</v>
      </c>
      <c r="G39" s="14">
        <v>3180</v>
      </c>
      <c r="N39" s="13">
        <v>38</v>
      </c>
      <c r="O39" s="3">
        <v>36300</v>
      </c>
      <c r="P39" s="5">
        <v>535</v>
      </c>
      <c r="Q39" s="14">
        <v>1732</v>
      </c>
      <c r="S39" s="13">
        <v>38</v>
      </c>
      <c r="T39" s="3">
        <v>28800</v>
      </c>
      <c r="U39" s="5">
        <v>1728</v>
      </c>
      <c r="V39" s="14">
        <v>1728</v>
      </c>
    </row>
    <row r="40" spans="1:22" x14ac:dyDescent="0.3">
      <c r="A40" s="13">
        <v>55400</v>
      </c>
      <c r="B40" s="4">
        <v>878</v>
      </c>
      <c r="C40" s="3">
        <v>3117</v>
      </c>
      <c r="D40" s="5">
        <v>816</v>
      </c>
      <c r="E40" s="6">
        <v>2644</v>
      </c>
      <c r="F40" s="5">
        <v>3324</v>
      </c>
      <c r="G40" s="14">
        <v>3324</v>
      </c>
      <c r="N40" s="13">
        <v>39</v>
      </c>
      <c r="O40" s="3">
        <v>34800</v>
      </c>
      <c r="P40" s="5">
        <v>513</v>
      </c>
      <c r="Q40" s="14">
        <v>1661</v>
      </c>
      <c r="S40" s="13">
        <v>39</v>
      </c>
      <c r="T40" s="3">
        <v>27600</v>
      </c>
      <c r="U40" s="5">
        <v>1656</v>
      </c>
      <c r="V40" s="14">
        <v>1656</v>
      </c>
    </row>
    <row r="41" spans="1:22" x14ac:dyDescent="0.3">
      <c r="A41" s="13">
        <v>57800</v>
      </c>
      <c r="B41" s="4">
        <v>878</v>
      </c>
      <c r="C41" s="3">
        <v>3117</v>
      </c>
      <c r="D41" s="5">
        <v>851</v>
      </c>
      <c r="E41" s="6">
        <v>2759</v>
      </c>
      <c r="F41" s="5">
        <v>3468</v>
      </c>
      <c r="G41" s="14">
        <v>3468</v>
      </c>
      <c r="N41" s="13">
        <v>40</v>
      </c>
      <c r="O41" s="3">
        <v>33300</v>
      </c>
      <c r="P41" s="5">
        <v>491</v>
      </c>
      <c r="Q41" s="14">
        <v>1589</v>
      </c>
      <c r="S41" s="13">
        <v>40</v>
      </c>
      <c r="T41" s="3">
        <v>26400</v>
      </c>
      <c r="U41" s="5">
        <v>1584</v>
      </c>
      <c r="V41" s="14">
        <v>1584</v>
      </c>
    </row>
    <row r="42" spans="1:22" x14ac:dyDescent="0.3">
      <c r="A42" s="13">
        <v>60800</v>
      </c>
      <c r="B42" s="4">
        <v>878</v>
      </c>
      <c r="C42" s="3">
        <v>3117</v>
      </c>
      <c r="D42" s="5">
        <v>896</v>
      </c>
      <c r="E42" s="6">
        <v>2902</v>
      </c>
      <c r="F42" s="5">
        <v>3648</v>
      </c>
      <c r="G42" s="14">
        <v>3648</v>
      </c>
      <c r="N42" s="13">
        <v>41</v>
      </c>
      <c r="O42" s="3">
        <v>31800</v>
      </c>
      <c r="P42" s="5">
        <v>468</v>
      </c>
      <c r="Q42" s="14">
        <v>1518</v>
      </c>
      <c r="S42" s="13">
        <v>41</v>
      </c>
      <c r="T42" s="3">
        <v>25200</v>
      </c>
      <c r="U42" s="5">
        <v>1512</v>
      </c>
      <c r="V42" s="14">
        <v>1512</v>
      </c>
    </row>
    <row r="43" spans="1:22" x14ac:dyDescent="0.3">
      <c r="A43" s="13">
        <v>63800</v>
      </c>
      <c r="B43" s="4">
        <v>878</v>
      </c>
      <c r="C43" s="3">
        <v>3117</v>
      </c>
      <c r="D43" s="5">
        <v>940</v>
      </c>
      <c r="E43" s="6">
        <v>3045</v>
      </c>
      <c r="F43" s="5">
        <v>3828</v>
      </c>
      <c r="G43" s="14">
        <v>3828</v>
      </c>
      <c r="N43" s="13">
        <v>42</v>
      </c>
      <c r="O43" s="3">
        <v>30300</v>
      </c>
      <c r="P43" s="5">
        <v>446</v>
      </c>
      <c r="Q43" s="14">
        <v>1446</v>
      </c>
      <c r="S43" s="13">
        <v>42</v>
      </c>
      <c r="T43" s="3">
        <v>24000</v>
      </c>
      <c r="U43" s="5">
        <v>1440</v>
      </c>
      <c r="V43" s="14">
        <v>1440</v>
      </c>
    </row>
    <row r="44" spans="1:22" x14ac:dyDescent="0.3">
      <c r="A44" s="13">
        <v>66800</v>
      </c>
      <c r="B44" s="4">
        <v>878</v>
      </c>
      <c r="C44" s="3">
        <v>3117</v>
      </c>
      <c r="D44" s="5">
        <v>984</v>
      </c>
      <c r="E44" s="6">
        <v>3188</v>
      </c>
      <c r="F44" s="5">
        <v>4008</v>
      </c>
      <c r="G44" s="14">
        <v>4008</v>
      </c>
      <c r="N44" s="13">
        <v>43</v>
      </c>
      <c r="O44" s="3">
        <v>28800</v>
      </c>
      <c r="P44" s="5">
        <v>424</v>
      </c>
      <c r="Q44" s="14">
        <v>1374</v>
      </c>
      <c r="S44" s="13">
        <v>43</v>
      </c>
      <c r="T44" s="3">
        <v>22800</v>
      </c>
      <c r="U44" s="5">
        <v>1368</v>
      </c>
      <c r="V44" s="14">
        <v>1368</v>
      </c>
    </row>
    <row r="45" spans="1:22" x14ac:dyDescent="0.3">
      <c r="A45" s="13">
        <v>69800</v>
      </c>
      <c r="B45" s="4">
        <v>878</v>
      </c>
      <c r="C45" s="3">
        <v>3117</v>
      </c>
      <c r="D45" s="7">
        <v>1028</v>
      </c>
      <c r="E45" s="6">
        <v>3331</v>
      </c>
      <c r="F45" s="7">
        <v>4188</v>
      </c>
      <c r="G45" s="14">
        <v>4188</v>
      </c>
      <c r="N45" s="13">
        <v>44</v>
      </c>
      <c r="O45" s="3">
        <v>27600</v>
      </c>
      <c r="P45" s="5">
        <v>407</v>
      </c>
      <c r="Q45" s="14">
        <v>1317</v>
      </c>
      <c r="S45" s="13">
        <v>44</v>
      </c>
      <c r="T45" s="3">
        <v>21900</v>
      </c>
      <c r="U45" s="5">
        <v>1314</v>
      </c>
      <c r="V45" s="14">
        <v>1314</v>
      </c>
    </row>
    <row r="46" spans="1:22" x14ac:dyDescent="0.3">
      <c r="A46" s="13">
        <v>72800</v>
      </c>
      <c r="B46" s="4">
        <v>878</v>
      </c>
      <c r="C46" s="3">
        <v>3117</v>
      </c>
      <c r="D46" s="7">
        <v>1072</v>
      </c>
      <c r="E46" s="6">
        <v>3474</v>
      </c>
      <c r="F46" s="7">
        <v>4368</v>
      </c>
      <c r="G46" s="14">
        <v>4368</v>
      </c>
      <c r="N46" s="13">
        <v>45</v>
      </c>
      <c r="O46" s="3">
        <v>26400</v>
      </c>
      <c r="P46" s="5">
        <v>389</v>
      </c>
      <c r="Q46" s="14">
        <v>1260</v>
      </c>
      <c r="S46" s="13">
        <v>45</v>
      </c>
      <c r="T46" s="3">
        <v>21000</v>
      </c>
      <c r="U46" s="5">
        <v>1260</v>
      </c>
      <c r="V46" s="14">
        <v>1260</v>
      </c>
    </row>
    <row r="47" spans="1:22" x14ac:dyDescent="0.3">
      <c r="A47" s="13">
        <v>76500</v>
      </c>
      <c r="B47" s="4">
        <v>878</v>
      </c>
      <c r="C47" s="3">
        <v>3117</v>
      </c>
      <c r="D47" s="7">
        <v>1127</v>
      </c>
      <c r="E47" s="6">
        <v>3651</v>
      </c>
      <c r="F47" s="7">
        <v>4590</v>
      </c>
      <c r="G47" s="14">
        <v>4590</v>
      </c>
      <c r="N47" s="13">
        <v>46</v>
      </c>
      <c r="O47" s="3">
        <v>25200</v>
      </c>
      <c r="P47" s="5">
        <v>371</v>
      </c>
      <c r="Q47" s="14">
        <v>1203</v>
      </c>
      <c r="S47" s="13">
        <v>46</v>
      </c>
      <c r="T47" s="3">
        <v>20100</v>
      </c>
      <c r="U47" s="5">
        <v>1206</v>
      </c>
      <c r="V47" s="14">
        <v>1206</v>
      </c>
    </row>
    <row r="48" spans="1:22" x14ac:dyDescent="0.3">
      <c r="A48" s="13">
        <v>80200</v>
      </c>
      <c r="B48" s="4">
        <v>878</v>
      </c>
      <c r="C48" s="3">
        <v>3117</v>
      </c>
      <c r="D48" s="7">
        <v>1181</v>
      </c>
      <c r="E48" s="6">
        <v>3828</v>
      </c>
      <c r="F48" s="7">
        <v>4812</v>
      </c>
      <c r="G48" s="14">
        <v>4812</v>
      </c>
      <c r="N48" s="13">
        <v>47</v>
      </c>
      <c r="O48" s="3">
        <v>24000</v>
      </c>
      <c r="P48" s="5">
        <v>354</v>
      </c>
      <c r="Q48" s="14">
        <v>1145</v>
      </c>
      <c r="S48" s="13">
        <v>47</v>
      </c>
      <c r="T48" s="3">
        <v>20008</v>
      </c>
      <c r="U48" s="5">
        <v>1200</v>
      </c>
      <c r="V48" s="14">
        <v>1200</v>
      </c>
    </row>
    <row r="49" spans="1:22" x14ac:dyDescent="0.3">
      <c r="A49" s="13">
        <v>83900</v>
      </c>
      <c r="B49" s="4">
        <v>878</v>
      </c>
      <c r="C49" s="3">
        <v>3117</v>
      </c>
      <c r="D49" s="7">
        <v>1236</v>
      </c>
      <c r="E49" s="6">
        <v>4004</v>
      </c>
      <c r="F49" s="7">
        <v>5034</v>
      </c>
      <c r="G49" s="14">
        <v>5034</v>
      </c>
      <c r="N49" s="13">
        <v>48</v>
      </c>
      <c r="O49" s="3">
        <v>22800</v>
      </c>
      <c r="P49" s="5">
        <v>336</v>
      </c>
      <c r="Q49" s="14">
        <v>1088</v>
      </c>
      <c r="S49" s="13">
        <v>48</v>
      </c>
      <c r="T49" s="3">
        <v>19047</v>
      </c>
      <c r="U49" s="5">
        <v>1143</v>
      </c>
      <c r="V49" s="14">
        <v>1143</v>
      </c>
    </row>
    <row r="50" spans="1:22" x14ac:dyDescent="0.3">
      <c r="A50" s="13">
        <v>87600</v>
      </c>
      <c r="B50" s="4">
        <v>878</v>
      </c>
      <c r="C50" s="3">
        <v>3117</v>
      </c>
      <c r="D50" s="7">
        <v>1290</v>
      </c>
      <c r="E50" s="6">
        <v>4181</v>
      </c>
      <c r="F50" s="7">
        <v>5256</v>
      </c>
      <c r="G50" s="14">
        <v>5256</v>
      </c>
      <c r="N50" s="13">
        <v>49</v>
      </c>
      <c r="O50" s="3">
        <v>21900</v>
      </c>
      <c r="P50" s="5">
        <v>323</v>
      </c>
      <c r="Q50" s="14">
        <v>1045</v>
      </c>
      <c r="S50" s="13">
        <v>49</v>
      </c>
      <c r="T50" s="3">
        <v>17880</v>
      </c>
      <c r="U50" s="5">
        <v>1073</v>
      </c>
      <c r="V50" s="14">
        <v>1073</v>
      </c>
    </row>
    <row r="51" spans="1:22" x14ac:dyDescent="0.3">
      <c r="A51" s="13">
        <v>92100</v>
      </c>
      <c r="B51" s="4">
        <v>878</v>
      </c>
      <c r="C51" s="3">
        <v>3117</v>
      </c>
      <c r="D51" s="7">
        <v>1357</v>
      </c>
      <c r="E51" s="6">
        <v>4395</v>
      </c>
      <c r="F51" s="7">
        <v>5526</v>
      </c>
      <c r="G51" s="14">
        <v>5526</v>
      </c>
      <c r="N51" s="13">
        <v>50</v>
      </c>
      <c r="O51" s="3">
        <v>21000</v>
      </c>
      <c r="P51" s="5">
        <v>309</v>
      </c>
      <c r="Q51" s="14">
        <v>1002</v>
      </c>
      <c r="S51" s="13">
        <v>50</v>
      </c>
      <c r="T51" s="3">
        <v>17280</v>
      </c>
      <c r="U51" s="5">
        <v>1037</v>
      </c>
      <c r="V51" s="14">
        <v>1037</v>
      </c>
    </row>
    <row r="52" spans="1:22" x14ac:dyDescent="0.3">
      <c r="A52" s="13">
        <v>96600</v>
      </c>
      <c r="B52" s="4">
        <v>878</v>
      </c>
      <c r="C52" s="3">
        <v>3117</v>
      </c>
      <c r="D52" s="7">
        <v>1423</v>
      </c>
      <c r="E52" s="6">
        <v>4610</v>
      </c>
      <c r="F52" s="7">
        <v>5796</v>
      </c>
      <c r="G52" s="14">
        <v>5796</v>
      </c>
      <c r="N52" s="13">
        <v>51</v>
      </c>
      <c r="O52" s="3">
        <v>20100</v>
      </c>
      <c r="P52" s="5">
        <v>296</v>
      </c>
      <c r="Q52" s="14">
        <v>959</v>
      </c>
      <c r="S52" s="13">
        <v>51</v>
      </c>
      <c r="T52" s="3">
        <v>16500</v>
      </c>
      <c r="U52" s="5">
        <v>990</v>
      </c>
      <c r="V52" s="14">
        <v>990</v>
      </c>
    </row>
    <row r="53" spans="1:22" ht="16.8" thickBot="1" x14ac:dyDescent="0.35">
      <c r="A53" s="13">
        <v>101100</v>
      </c>
      <c r="B53" s="4">
        <v>878</v>
      </c>
      <c r="C53" s="3">
        <v>3117</v>
      </c>
      <c r="D53" s="7">
        <v>1489</v>
      </c>
      <c r="E53" s="6">
        <v>4825</v>
      </c>
      <c r="F53" s="7">
        <v>6066</v>
      </c>
      <c r="G53" s="14">
        <v>6066</v>
      </c>
      <c r="N53" s="16">
        <v>52</v>
      </c>
      <c r="O53" s="18">
        <v>20008</v>
      </c>
      <c r="P53" s="23">
        <v>295</v>
      </c>
      <c r="Q53" s="24">
        <v>955</v>
      </c>
      <c r="S53" s="13">
        <v>52</v>
      </c>
      <c r="T53" s="3">
        <v>15840</v>
      </c>
      <c r="U53" s="5">
        <v>950</v>
      </c>
      <c r="V53" s="14">
        <v>950</v>
      </c>
    </row>
    <row r="54" spans="1:22" x14ac:dyDescent="0.3">
      <c r="A54" s="13">
        <v>105600</v>
      </c>
      <c r="B54" s="4">
        <v>878</v>
      </c>
      <c r="C54" s="3">
        <v>3117</v>
      </c>
      <c r="D54" s="7">
        <v>1555</v>
      </c>
      <c r="E54" s="6">
        <v>5040</v>
      </c>
      <c r="F54" s="7">
        <v>6336</v>
      </c>
      <c r="G54" s="14">
        <v>6336</v>
      </c>
      <c r="S54" s="13">
        <v>53</v>
      </c>
      <c r="T54" s="3">
        <v>13500</v>
      </c>
      <c r="U54" s="5">
        <v>810</v>
      </c>
      <c r="V54" s="14">
        <v>810</v>
      </c>
    </row>
    <row r="55" spans="1:22" x14ac:dyDescent="0.3">
      <c r="A55" s="13">
        <v>110100</v>
      </c>
      <c r="B55" s="4">
        <v>878</v>
      </c>
      <c r="C55" s="3">
        <v>3117</v>
      </c>
      <c r="D55" s="7">
        <v>1622</v>
      </c>
      <c r="E55" s="6">
        <v>5255</v>
      </c>
      <c r="F55" s="7">
        <v>6606</v>
      </c>
      <c r="G55" s="14">
        <v>6606</v>
      </c>
      <c r="S55" s="13">
        <v>54</v>
      </c>
      <c r="T55" s="3">
        <v>12540</v>
      </c>
      <c r="U55" s="5">
        <v>752</v>
      </c>
      <c r="V55" s="14">
        <v>752</v>
      </c>
    </row>
    <row r="56" spans="1:22" x14ac:dyDescent="0.3">
      <c r="A56" s="13">
        <v>115500</v>
      </c>
      <c r="B56" s="4">
        <v>878</v>
      </c>
      <c r="C56" s="3">
        <v>3117</v>
      </c>
      <c r="D56" s="7">
        <v>1701</v>
      </c>
      <c r="E56" s="6">
        <v>5512</v>
      </c>
      <c r="F56" s="7">
        <v>6930</v>
      </c>
      <c r="G56" s="14">
        <v>6930</v>
      </c>
      <c r="S56" s="13">
        <v>55</v>
      </c>
      <c r="T56" s="3">
        <v>11100</v>
      </c>
      <c r="U56" s="5">
        <v>666</v>
      </c>
      <c r="V56" s="14">
        <v>666</v>
      </c>
    </row>
    <row r="57" spans="1:22" x14ac:dyDescent="0.3">
      <c r="A57" s="13">
        <v>120900</v>
      </c>
      <c r="B57" s="4">
        <v>878</v>
      </c>
      <c r="C57" s="3">
        <v>3117</v>
      </c>
      <c r="D57" s="7">
        <v>1781</v>
      </c>
      <c r="E57" s="6">
        <v>5770</v>
      </c>
      <c r="F57" s="7">
        <v>7254</v>
      </c>
      <c r="G57" s="14">
        <v>7254</v>
      </c>
      <c r="S57" s="13">
        <v>56</v>
      </c>
      <c r="T57" s="3">
        <v>9900</v>
      </c>
      <c r="U57" s="5">
        <v>594</v>
      </c>
      <c r="V57" s="14">
        <v>594</v>
      </c>
    </row>
    <row r="58" spans="1:22" x14ac:dyDescent="0.3">
      <c r="A58" s="13">
        <v>126300</v>
      </c>
      <c r="B58" s="4">
        <v>878</v>
      </c>
      <c r="C58" s="3">
        <v>3117</v>
      </c>
      <c r="D58" s="7">
        <v>1860</v>
      </c>
      <c r="E58" s="6">
        <v>6028</v>
      </c>
      <c r="F58" s="7">
        <v>7578</v>
      </c>
      <c r="G58" s="14">
        <v>7578</v>
      </c>
      <c r="S58" s="13">
        <v>57</v>
      </c>
      <c r="T58" s="3">
        <v>8700</v>
      </c>
      <c r="U58" s="5">
        <v>522</v>
      </c>
      <c r="V58" s="14">
        <v>522</v>
      </c>
    </row>
    <row r="59" spans="1:22" x14ac:dyDescent="0.3">
      <c r="A59" s="13">
        <v>131700</v>
      </c>
      <c r="B59" s="4">
        <v>878</v>
      </c>
      <c r="C59" s="3">
        <v>3117</v>
      </c>
      <c r="D59" s="7">
        <v>1940</v>
      </c>
      <c r="E59" s="6">
        <v>6285</v>
      </c>
      <c r="F59" s="7">
        <v>7902</v>
      </c>
      <c r="G59" s="14">
        <v>7902</v>
      </c>
      <c r="S59" s="13">
        <v>58</v>
      </c>
      <c r="T59" s="3">
        <v>7500</v>
      </c>
      <c r="U59" s="5">
        <v>450</v>
      </c>
      <c r="V59" s="14">
        <v>450</v>
      </c>
    </row>
    <row r="60" spans="1:22" x14ac:dyDescent="0.3">
      <c r="A60" s="13">
        <v>137100</v>
      </c>
      <c r="B60" s="4">
        <v>878</v>
      </c>
      <c r="C60" s="3">
        <v>3117</v>
      </c>
      <c r="D60" s="7">
        <v>2019</v>
      </c>
      <c r="E60" s="6">
        <v>6543</v>
      </c>
      <c r="F60" s="7">
        <v>8226</v>
      </c>
      <c r="G60" s="14">
        <v>8226</v>
      </c>
      <c r="S60" s="13">
        <v>59</v>
      </c>
      <c r="T60" s="3">
        <v>6000</v>
      </c>
      <c r="U60" s="5">
        <v>360</v>
      </c>
      <c r="V60" s="14">
        <v>360</v>
      </c>
    </row>
    <row r="61" spans="1:22" x14ac:dyDescent="0.3">
      <c r="A61" s="13">
        <v>142500</v>
      </c>
      <c r="B61" s="4">
        <v>878</v>
      </c>
      <c r="C61" s="3">
        <v>3117</v>
      </c>
      <c r="D61" s="7">
        <v>2099</v>
      </c>
      <c r="E61" s="6">
        <v>6801</v>
      </c>
      <c r="F61" s="7">
        <v>8550</v>
      </c>
      <c r="G61" s="14">
        <v>8550</v>
      </c>
      <c r="S61" s="13">
        <v>60</v>
      </c>
      <c r="T61" s="3">
        <v>4500</v>
      </c>
      <c r="U61" s="5">
        <v>270</v>
      </c>
      <c r="V61" s="14">
        <v>270</v>
      </c>
    </row>
    <row r="62" spans="1:22" x14ac:dyDescent="0.3">
      <c r="A62" s="13">
        <v>147900</v>
      </c>
      <c r="B62" s="4">
        <v>878</v>
      </c>
      <c r="C62" s="3">
        <v>3117</v>
      </c>
      <c r="D62" s="7">
        <v>2179</v>
      </c>
      <c r="E62" s="6">
        <v>7059</v>
      </c>
      <c r="F62" s="7">
        <v>8874</v>
      </c>
      <c r="G62" s="14">
        <v>8874</v>
      </c>
      <c r="S62" s="13">
        <v>61</v>
      </c>
      <c r="T62" s="3">
        <v>3000</v>
      </c>
      <c r="U62" s="5">
        <v>180</v>
      </c>
      <c r="V62" s="14">
        <v>180</v>
      </c>
    </row>
    <row r="63" spans="1:22" ht="16.8" thickBot="1" x14ac:dyDescent="0.35">
      <c r="A63" s="13">
        <v>150000</v>
      </c>
      <c r="B63" s="4">
        <v>878</v>
      </c>
      <c r="C63" s="3">
        <v>3117</v>
      </c>
      <c r="D63" s="7">
        <v>2210</v>
      </c>
      <c r="E63" s="6">
        <v>7159</v>
      </c>
      <c r="F63" s="7">
        <v>9000</v>
      </c>
      <c r="G63" s="14">
        <v>9000</v>
      </c>
      <c r="S63" s="16">
        <v>62</v>
      </c>
      <c r="T63" s="18">
        <v>1500</v>
      </c>
      <c r="U63" s="23">
        <v>90</v>
      </c>
      <c r="V63" s="24">
        <v>90</v>
      </c>
    </row>
    <row r="64" spans="1:22" x14ac:dyDescent="0.3">
      <c r="A64" s="13">
        <v>156400</v>
      </c>
      <c r="B64" s="4">
        <v>878</v>
      </c>
      <c r="C64" s="3">
        <v>3117</v>
      </c>
      <c r="D64" s="7">
        <v>2304</v>
      </c>
      <c r="E64" s="6">
        <v>7464</v>
      </c>
      <c r="F64" s="8">
        <v>9000</v>
      </c>
      <c r="G64" s="15">
        <v>9000</v>
      </c>
    </row>
    <row r="65" spans="1:7" x14ac:dyDescent="0.3">
      <c r="A65" s="13">
        <v>162800</v>
      </c>
      <c r="B65" s="4">
        <v>878</v>
      </c>
      <c r="C65" s="3">
        <v>3117</v>
      </c>
      <c r="D65" s="7">
        <v>2398</v>
      </c>
      <c r="E65" s="6">
        <v>7770</v>
      </c>
      <c r="F65" s="8">
        <v>9000</v>
      </c>
      <c r="G65" s="15">
        <v>9000</v>
      </c>
    </row>
    <row r="66" spans="1:7" x14ac:dyDescent="0.3">
      <c r="A66" s="13">
        <v>169200</v>
      </c>
      <c r="B66" s="4">
        <v>878</v>
      </c>
      <c r="C66" s="3">
        <v>3117</v>
      </c>
      <c r="D66" s="7">
        <v>2492</v>
      </c>
      <c r="E66" s="6">
        <v>8075</v>
      </c>
      <c r="F66" s="8">
        <v>9000</v>
      </c>
      <c r="G66" s="15">
        <v>9000</v>
      </c>
    </row>
    <row r="67" spans="1:7" x14ac:dyDescent="0.3">
      <c r="A67" s="13">
        <v>175600</v>
      </c>
      <c r="B67" s="4">
        <v>878</v>
      </c>
      <c r="C67" s="3">
        <v>3117</v>
      </c>
      <c r="D67" s="7">
        <v>2587</v>
      </c>
      <c r="E67" s="6">
        <v>8381</v>
      </c>
      <c r="F67" s="8">
        <v>9000</v>
      </c>
      <c r="G67" s="15">
        <v>9000</v>
      </c>
    </row>
    <row r="68" spans="1:7" ht="16.8" thickBot="1" x14ac:dyDescent="0.35">
      <c r="A68" s="16">
        <v>182000</v>
      </c>
      <c r="B68" s="17">
        <v>878</v>
      </c>
      <c r="C68" s="18">
        <v>3117</v>
      </c>
      <c r="D68" s="19">
        <v>2681</v>
      </c>
      <c r="E68" s="20">
        <v>8686</v>
      </c>
      <c r="F68" s="21">
        <v>9000</v>
      </c>
      <c r="G68" s="22">
        <v>9000</v>
      </c>
    </row>
  </sheetData>
  <sheetProtection formatCells="0" formatColumns="0" formatRows="0" insertColumns="0" insertRows="0" insertHyperlinks="0" deleteColumns="0" deleteRows="0" sort="0" autoFilter="0" pivotTables="0"/>
  <sortState ref="K47:K73">
    <sortCondition descending="1" ref="K47:K73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試算表</vt:lpstr>
      <vt:lpstr>級距表</vt:lpstr>
      <vt:lpstr>試算表!Print_Area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</cp:lastModifiedBy>
  <cp:lastPrinted>2015-08-03T07:43:34Z</cp:lastPrinted>
  <dcterms:created xsi:type="dcterms:W3CDTF">2015-08-01T06:18:31Z</dcterms:created>
  <dcterms:modified xsi:type="dcterms:W3CDTF">2015-08-11T16:50:02Z</dcterms:modified>
</cp:coreProperties>
</file>