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36\入班宣導申請1060831\"/>
    </mc:Choice>
  </mc:AlternateContent>
  <bookViews>
    <workbookView xWindow="480" yWindow="60" windowWidth="18315" windowHeight="11655"/>
  </bookViews>
  <sheets>
    <sheet name="申請表" sheetId="4" r:id="rId1"/>
    <sheet name="學院場次統計表" sheetId="8" r:id="rId2"/>
    <sheet name="各系宣導統計表" sheetId="9" r:id="rId3"/>
    <sheet name="近三年各學院交通事故發生件數比較表" sheetId="11" r:id="rId4"/>
    <sheet name="106年各院所案件統計表" sheetId="10" r:id="rId5"/>
  </sheets>
  <calcPr calcId="152511"/>
</workbook>
</file>

<file path=xl/calcChain.xml><?xml version="1.0" encoding="utf-8"?>
<calcChain xmlns="http://schemas.openxmlformats.org/spreadsheetml/2006/main">
  <c r="J3" i="11" l="1"/>
  <c r="J4" i="11"/>
  <c r="J5" i="11"/>
  <c r="Z46" i="10" l="1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D45" i="10"/>
  <c r="AC45" i="10"/>
  <c r="AB45" i="10"/>
  <c r="AA45" i="10"/>
  <c r="AB44" i="10"/>
  <c r="AA44" i="10"/>
  <c r="AB43" i="10"/>
  <c r="AD42" i="10" s="1"/>
  <c r="AA43" i="10"/>
  <c r="AC42" i="10"/>
  <c r="AB42" i="10"/>
  <c r="AA42" i="10"/>
  <c r="AB41" i="10"/>
  <c r="AA41" i="10"/>
  <c r="AB40" i="10"/>
  <c r="AA40" i="10"/>
  <c r="AB39" i="10"/>
  <c r="AA39" i="10"/>
  <c r="AC37" i="10" s="1"/>
  <c r="AB38" i="10"/>
  <c r="AA38" i="10"/>
  <c r="AB37" i="10"/>
  <c r="AD37" i="10" s="1"/>
  <c r="AA37" i="10"/>
  <c r="AB36" i="10"/>
  <c r="AA36" i="10"/>
  <c r="AB35" i="10"/>
  <c r="AD35" i="10" s="1"/>
  <c r="AA35" i="10"/>
  <c r="AC35" i="10" s="1"/>
  <c r="AB34" i="10"/>
  <c r="AA34" i="10"/>
  <c r="AB33" i="10"/>
  <c r="AA33" i="10"/>
  <c r="AB32" i="10"/>
  <c r="AD32" i="10" s="1"/>
  <c r="AA32" i="10"/>
  <c r="AC32" i="10" s="1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D21" i="10" s="1"/>
  <c r="AA21" i="10"/>
  <c r="AC21" i="10" s="1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D12" i="10"/>
  <c r="AB12" i="10"/>
  <c r="AA12" i="10"/>
  <c r="AC12" i="10" s="1"/>
  <c r="AB11" i="10"/>
  <c r="AA11" i="10"/>
  <c r="AB10" i="10"/>
  <c r="AA10" i="10"/>
  <c r="AB9" i="10"/>
  <c r="AA9" i="10"/>
  <c r="AB8" i="10"/>
  <c r="AA8" i="10"/>
  <c r="AB7" i="10"/>
  <c r="AA7" i="10"/>
  <c r="AB6" i="10"/>
  <c r="AA6" i="10"/>
  <c r="AB5" i="10"/>
  <c r="AD4" i="10" s="1"/>
  <c r="AA5" i="10"/>
  <c r="AC4" i="10"/>
  <c r="AB4" i="10"/>
  <c r="AA4" i="10"/>
  <c r="AA46" i="10" s="1"/>
  <c r="M6" i="8"/>
  <c r="K6" i="8"/>
  <c r="J6" i="8"/>
  <c r="I6" i="8"/>
  <c r="H6" i="8"/>
  <c r="G6" i="8"/>
  <c r="F6" i="8"/>
  <c r="E6" i="8"/>
  <c r="D6" i="8"/>
  <c r="C6" i="8"/>
  <c r="B6" i="8"/>
  <c r="L5" i="8"/>
  <c r="L4" i="8"/>
  <c r="L3" i="8"/>
  <c r="L6" i="8" s="1"/>
  <c r="L2" i="8"/>
  <c r="AC46" i="10" l="1"/>
  <c r="AD46" i="10"/>
  <c r="AB46" i="10"/>
</calcChain>
</file>

<file path=xl/sharedStrings.xml><?xml version="1.0" encoding="utf-8"?>
<sst xmlns="http://schemas.openxmlformats.org/spreadsheetml/2006/main" count="273" uniqueCount="234">
  <si>
    <t>項次</t>
    <phoneticPr fontId="2" type="noConversion"/>
  </si>
  <si>
    <t>申請單位</t>
    <phoneticPr fontId="2" type="noConversion"/>
  </si>
  <si>
    <t>預計宣導時間</t>
    <phoneticPr fontId="2" type="noConversion"/>
  </si>
  <si>
    <t>宣導對象</t>
    <phoneticPr fontId="2" type="noConversion"/>
  </si>
  <si>
    <t>人數</t>
    <phoneticPr fontId="2" type="noConversion"/>
  </si>
  <si>
    <t>地點</t>
    <phoneticPr fontId="2" type="noConversion"/>
  </si>
  <si>
    <t>聯絡人/分機</t>
    <phoneticPr fontId="2" type="noConversion"/>
  </si>
  <si>
    <t>十一月</t>
  </si>
  <si>
    <t>十月</t>
  </si>
  <si>
    <t>九月</t>
  </si>
  <si>
    <t>八月</t>
  </si>
  <si>
    <t>七月</t>
  </si>
  <si>
    <t>六月</t>
  </si>
  <si>
    <t>五月</t>
  </si>
  <si>
    <t>四月</t>
  </si>
  <si>
    <t>三月</t>
  </si>
  <si>
    <t>二月</t>
  </si>
  <si>
    <t>教育行政與管理學系</t>
  </si>
  <si>
    <t>音樂學系</t>
  </si>
  <si>
    <t>環境學院</t>
  </si>
  <si>
    <t>海洋科學學院</t>
  </si>
  <si>
    <t>藝術學院</t>
  </si>
  <si>
    <t>花師教育學院</t>
  </si>
  <si>
    <t>原住民民族學院</t>
  </si>
  <si>
    <t>人文社會科學學院</t>
  </si>
  <si>
    <t>管理學院</t>
  </si>
  <si>
    <t>理工學院</t>
  </si>
  <si>
    <t>國立東華大學106-2各學院(系)實施交通安全宣導申請表</t>
    <phoneticPr fontId="2" type="noConversion"/>
  </si>
  <si>
    <t>學院/學期</t>
    <phoneticPr fontId="9" type="noConversion"/>
  </si>
  <si>
    <t>安全課程</t>
    <phoneticPr fontId="2" type="noConversion"/>
  </si>
  <si>
    <t>通識中心</t>
    <phoneticPr fontId="2" type="noConversion"/>
  </si>
  <si>
    <t>場次總計</t>
    <phoneticPr fontId="9" type="noConversion"/>
  </si>
  <si>
    <t>人次統計</t>
    <phoneticPr fontId="2" type="noConversion"/>
  </si>
  <si>
    <t>106-1</t>
    <phoneticPr fontId="2" type="noConversion"/>
  </si>
  <si>
    <t>105-2</t>
    <phoneticPr fontId="2" type="noConversion"/>
  </si>
  <si>
    <t>105-1</t>
    <phoneticPr fontId="9" type="noConversion"/>
  </si>
  <si>
    <t>104-2</t>
    <phoneticPr fontId="9" type="noConversion"/>
  </si>
  <si>
    <t>總計</t>
    <phoneticPr fontId="9" type="noConversion"/>
  </si>
  <si>
    <t>統計至107.1.17</t>
    <phoneticPr fontId="2" type="noConversion"/>
  </si>
  <si>
    <t>學院</t>
    <phoneticPr fontId="9" type="noConversion"/>
  </si>
  <si>
    <t>系所名稱</t>
    <phoneticPr fontId="9" type="noConversion"/>
  </si>
  <si>
    <t>104-2學期</t>
    <phoneticPr fontId="9" type="noConversion"/>
  </si>
  <si>
    <t>105-1學期</t>
    <phoneticPr fontId="9" type="noConversion"/>
  </si>
  <si>
    <t>105-2學期</t>
    <phoneticPr fontId="9" type="noConversion"/>
  </si>
  <si>
    <t>106-1學期</t>
    <phoneticPr fontId="9" type="noConversion"/>
  </si>
  <si>
    <t>人文社會科學學院</t>
    <phoneticPr fontId="9" type="noConversion"/>
  </si>
  <si>
    <t>華文文學系</t>
    <phoneticPr fontId="9" type="noConversion"/>
  </si>
  <si>
    <t>105.3.9</t>
    <phoneticPr fontId="9" type="noConversion"/>
  </si>
  <si>
    <t>英美語文學系</t>
    <phoneticPr fontId="9" type="noConversion"/>
  </si>
  <si>
    <t>106.11.20</t>
    <phoneticPr fontId="9" type="noConversion"/>
  </si>
  <si>
    <t>106.11.30</t>
    <phoneticPr fontId="9" type="noConversion"/>
  </si>
  <si>
    <t>歷史學系</t>
    <phoneticPr fontId="9" type="noConversion"/>
  </si>
  <si>
    <t>諮商與臨床心理學系</t>
    <phoneticPr fontId="9" type="noConversion"/>
  </si>
  <si>
    <t>106.4.21</t>
    <phoneticPr fontId="9" type="noConversion"/>
  </si>
  <si>
    <t>106.5.31</t>
    <phoneticPr fontId="9" type="noConversion"/>
  </si>
  <si>
    <t>經濟學系</t>
    <phoneticPr fontId="9" type="noConversion"/>
  </si>
  <si>
    <t>105.5.5</t>
    <phoneticPr fontId="9" type="noConversion"/>
  </si>
  <si>
    <t>105.9.8</t>
    <phoneticPr fontId="9" type="noConversion"/>
  </si>
  <si>
    <t>106.2.21</t>
    <phoneticPr fontId="9" type="noConversion"/>
  </si>
  <si>
    <t>106.2.22</t>
    <phoneticPr fontId="9" type="noConversion"/>
  </si>
  <si>
    <t>106.9.20</t>
    <phoneticPr fontId="9" type="noConversion"/>
  </si>
  <si>
    <t>公共行政學系</t>
    <phoneticPr fontId="9" type="noConversion"/>
  </si>
  <si>
    <t>法律學士學位學程</t>
    <phoneticPr fontId="9" type="noConversion"/>
  </si>
  <si>
    <t>中國語文學系</t>
    <phoneticPr fontId="9" type="noConversion"/>
  </si>
  <si>
    <t>105.6.17</t>
    <phoneticPr fontId="9" type="noConversion"/>
  </si>
  <si>
    <t>105.10.14</t>
    <phoneticPr fontId="9" type="noConversion"/>
  </si>
  <si>
    <t>106.9.21</t>
    <phoneticPr fontId="9" type="noConversion"/>
  </si>
  <si>
    <t>臺灣文化學系</t>
    <phoneticPr fontId="9" type="noConversion"/>
  </si>
  <si>
    <t>105.5.4</t>
    <phoneticPr fontId="9" type="noConversion"/>
  </si>
  <si>
    <t>105.5.9</t>
    <phoneticPr fontId="9" type="noConversion"/>
  </si>
  <si>
    <t>105.9.19</t>
    <phoneticPr fontId="9" type="noConversion"/>
  </si>
  <si>
    <t>106.10.11</t>
    <phoneticPr fontId="9" type="noConversion"/>
  </si>
  <si>
    <t>106.10.12</t>
    <phoneticPr fontId="9" type="noConversion"/>
  </si>
  <si>
    <t>106.10.30</t>
    <phoneticPr fontId="9" type="noConversion"/>
  </si>
  <si>
    <t>社會學系</t>
    <phoneticPr fontId="9" type="noConversion"/>
  </si>
  <si>
    <t>105.6.7</t>
    <phoneticPr fontId="9" type="noConversion"/>
  </si>
  <si>
    <t>理工學院</t>
    <phoneticPr fontId="9" type="noConversion"/>
  </si>
  <si>
    <t>應用數學系</t>
    <phoneticPr fontId="9" type="noConversion"/>
  </si>
  <si>
    <t>化學系</t>
    <phoneticPr fontId="9" type="noConversion"/>
  </si>
  <si>
    <t>106.3.21</t>
    <phoneticPr fontId="9" type="noConversion"/>
  </si>
  <si>
    <t>106.10.31</t>
    <phoneticPr fontId="9" type="noConversion"/>
  </si>
  <si>
    <t>生命科學系</t>
    <phoneticPr fontId="9" type="noConversion"/>
  </si>
  <si>
    <t>105.3.8</t>
    <phoneticPr fontId="9" type="noConversion"/>
  </si>
  <si>
    <t>105.11.28</t>
    <phoneticPr fontId="9" type="noConversion"/>
  </si>
  <si>
    <t>106.6.1</t>
    <phoneticPr fontId="9" type="noConversion"/>
  </si>
  <si>
    <t>物理學系</t>
    <phoneticPr fontId="9" type="noConversion"/>
  </si>
  <si>
    <t>105.3.7</t>
    <phoneticPr fontId="9" type="noConversion"/>
  </si>
  <si>
    <t>105.12.1</t>
    <phoneticPr fontId="9" type="noConversion"/>
  </si>
  <si>
    <t>106.9.18</t>
    <phoneticPr fontId="9" type="noConversion"/>
  </si>
  <si>
    <t>資訊工程學系</t>
    <phoneticPr fontId="9" type="noConversion"/>
  </si>
  <si>
    <t>106.5.2</t>
    <phoneticPr fontId="9" type="noConversion"/>
  </si>
  <si>
    <t>材料科學與工程學系</t>
    <phoneticPr fontId="9" type="noConversion"/>
  </si>
  <si>
    <t>105.2.22</t>
    <phoneticPr fontId="9" type="noConversion"/>
  </si>
  <si>
    <t>105.11.23</t>
    <phoneticPr fontId="9" type="noConversion"/>
  </si>
  <si>
    <t>106.11.1</t>
    <phoneticPr fontId="9" type="noConversion"/>
  </si>
  <si>
    <t>電機工程學系</t>
    <phoneticPr fontId="9" type="noConversion"/>
  </si>
  <si>
    <t>105.2.26</t>
    <phoneticPr fontId="9" type="noConversion"/>
  </si>
  <si>
    <t>光電工程學系</t>
    <phoneticPr fontId="9" type="noConversion"/>
  </si>
  <si>
    <t>105.3.4</t>
    <phoneticPr fontId="9" type="noConversion"/>
  </si>
  <si>
    <t>105.10.21</t>
    <phoneticPr fontId="9" type="noConversion"/>
  </si>
  <si>
    <t>106.2.24</t>
    <phoneticPr fontId="9" type="noConversion"/>
  </si>
  <si>
    <t>106.9.29</t>
    <phoneticPr fontId="9" type="noConversion"/>
  </si>
  <si>
    <t>管理學院</t>
    <phoneticPr fontId="9" type="noConversion"/>
  </si>
  <si>
    <t>管理學院管理科學與財金國際學士學位學程</t>
    <phoneticPr fontId="9" type="noConversion"/>
  </si>
  <si>
    <t>企業管理學系</t>
    <phoneticPr fontId="9" type="noConversion"/>
  </si>
  <si>
    <t>105.5.6</t>
    <phoneticPr fontId="9" type="noConversion"/>
  </si>
  <si>
    <t>105.5.11</t>
    <phoneticPr fontId="9" type="noConversion"/>
  </si>
  <si>
    <t>105.5.12</t>
    <phoneticPr fontId="9" type="noConversion"/>
  </si>
  <si>
    <t>105.5.19</t>
    <phoneticPr fontId="9" type="noConversion"/>
  </si>
  <si>
    <t>105.10.19</t>
    <phoneticPr fontId="9" type="noConversion"/>
  </si>
  <si>
    <t>國際企業學系</t>
    <phoneticPr fontId="9" type="noConversion"/>
  </si>
  <si>
    <t>會計學系</t>
    <phoneticPr fontId="9" type="noConversion"/>
  </si>
  <si>
    <t>105.3.17</t>
    <phoneticPr fontId="9" type="noConversion"/>
  </si>
  <si>
    <t>資訊管理學系</t>
    <phoneticPr fontId="9" type="noConversion"/>
  </si>
  <si>
    <t>105.9.13</t>
    <phoneticPr fontId="9" type="noConversion"/>
  </si>
  <si>
    <t>財務金融學系</t>
    <phoneticPr fontId="9" type="noConversion"/>
  </si>
  <si>
    <t>105.3.15</t>
    <phoneticPr fontId="9" type="noConversion"/>
  </si>
  <si>
    <t>觀光暨休閒遊憩學系</t>
    <phoneticPr fontId="9" type="noConversion"/>
  </si>
  <si>
    <t>105.3.21</t>
    <phoneticPr fontId="9" type="noConversion"/>
  </si>
  <si>
    <t>105.3.23</t>
    <phoneticPr fontId="9" type="noConversion"/>
  </si>
  <si>
    <t>105.3.24</t>
    <phoneticPr fontId="9" type="noConversion"/>
  </si>
  <si>
    <t>環境學院</t>
    <phoneticPr fontId="9" type="noConversion"/>
  </si>
  <si>
    <t>自然資源與環境學系</t>
    <phoneticPr fontId="9" type="noConversion"/>
  </si>
  <si>
    <t>105.5.24</t>
    <phoneticPr fontId="9" type="noConversion"/>
  </si>
  <si>
    <t>105.12.5</t>
    <phoneticPr fontId="9" type="noConversion"/>
  </si>
  <si>
    <t>藝術學院</t>
    <phoneticPr fontId="9" type="noConversion"/>
  </si>
  <si>
    <t>105.5.31</t>
    <phoneticPr fontId="9" type="noConversion"/>
  </si>
  <si>
    <t>藝術與設計學系</t>
    <phoneticPr fontId="9" type="noConversion"/>
  </si>
  <si>
    <t>藝術創意產業學系</t>
    <phoneticPr fontId="9" type="noConversion"/>
  </si>
  <si>
    <t>105.6.15</t>
    <phoneticPr fontId="9" type="noConversion"/>
  </si>
  <si>
    <t>花師教育學院</t>
    <phoneticPr fontId="9" type="noConversion"/>
  </si>
  <si>
    <t>幼兒教育學系</t>
    <phoneticPr fontId="9" type="noConversion"/>
  </si>
  <si>
    <t>106.3.28</t>
    <phoneticPr fontId="9" type="noConversion"/>
  </si>
  <si>
    <t>106.4.11</t>
    <phoneticPr fontId="9" type="noConversion"/>
  </si>
  <si>
    <t>106.6.13</t>
    <phoneticPr fontId="9" type="noConversion"/>
  </si>
  <si>
    <t>特殊教育學系</t>
    <phoneticPr fontId="9" type="noConversion"/>
  </si>
  <si>
    <t>105.3.2</t>
    <phoneticPr fontId="9" type="noConversion"/>
  </si>
  <si>
    <t>105.5.30</t>
    <phoneticPr fontId="9" type="noConversion"/>
  </si>
  <si>
    <t>105.9.13</t>
    <phoneticPr fontId="9" type="noConversion"/>
  </si>
  <si>
    <t>106.11.22</t>
    <phoneticPr fontId="9" type="noConversion"/>
  </si>
  <si>
    <t>教育與潛能開發學系</t>
    <phoneticPr fontId="9" type="noConversion"/>
  </si>
  <si>
    <t>105.5.18</t>
    <phoneticPr fontId="9" type="noConversion"/>
  </si>
  <si>
    <t>106.10.19</t>
    <phoneticPr fontId="9" type="noConversion"/>
  </si>
  <si>
    <t>體育與運動科學系</t>
    <phoneticPr fontId="9" type="noConversion"/>
  </si>
  <si>
    <t>106.4.5</t>
    <phoneticPr fontId="9" type="noConversion"/>
  </si>
  <si>
    <t>原住民民族學院</t>
    <phoneticPr fontId="9" type="noConversion"/>
  </si>
  <si>
    <t>民族語言與傳播學系</t>
    <phoneticPr fontId="9" type="noConversion"/>
  </si>
  <si>
    <t>族群關係與文化學系</t>
    <phoneticPr fontId="9" type="noConversion"/>
  </si>
  <si>
    <t>105.2.25</t>
    <phoneticPr fontId="9" type="noConversion"/>
  </si>
  <si>
    <t>105.3.15</t>
    <phoneticPr fontId="9" type="noConversion"/>
  </si>
  <si>
    <t>民族事務與發展學系</t>
    <phoneticPr fontId="9" type="noConversion"/>
  </si>
  <si>
    <t>106.9.20</t>
    <phoneticPr fontId="9" type="noConversion"/>
  </si>
  <si>
    <t>民族社會工作學士學位學程</t>
    <phoneticPr fontId="9" type="noConversion"/>
  </si>
  <si>
    <t>海洋學院</t>
    <phoneticPr fontId="9" type="noConversion"/>
  </si>
  <si>
    <t>105.4.20</t>
    <phoneticPr fontId="9" type="noConversion"/>
  </si>
  <si>
    <t>尚未申請</t>
    <phoneticPr fontId="9" type="noConversion"/>
  </si>
  <si>
    <t>國立東華大學  106年度1至12月份 各院、系所  發生交通事故  件數 暨 受傷人數  統計表</t>
    <phoneticPr fontId="9" type="noConversion"/>
  </si>
  <si>
    <t>系所</t>
    <phoneticPr fontId="9" type="noConversion"/>
  </si>
  <si>
    <t>一月</t>
    <phoneticPr fontId="9" type="noConversion"/>
  </si>
  <si>
    <t>十二月</t>
    <phoneticPr fontId="9" type="noConversion"/>
  </si>
  <si>
    <t>小計</t>
    <phoneticPr fontId="9" type="noConversion"/>
  </si>
  <si>
    <t>合計</t>
    <phoneticPr fontId="9" type="noConversion"/>
  </si>
  <si>
    <t>件數</t>
    <phoneticPr fontId="9" type="noConversion"/>
  </si>
  <si>
    <t>人數</t>
    <phoneticPr fontId="9" type="noConversion"/>
  </si>
  <si>
    <t>理工學院</t>
    <phoneticPr fontId="9" type="noConversion"/>
  </si>
  <si>
    <t>應用數學系</t>
    <phoneticPr fontId="9" type="noConversion"/>
  </si>
  <si>
    <t>物理學系</t>
    <phoneticPr fontId="9" type="noConversion"/>
  </si>
  <si>
    <t>生命科學系</t>
    <phoneticPr fontId="9" type="noConversion"/>
  </si>
  <si>
    <t>化學系</t>
    <phoneticPr fontId="9" type="noConversion"/>
  </si>
  <si>
    <t>資訊工程學系</t>
    <phoneticPr fontId="9" type="noConversion"/>
  </si>
  <si>
    <t>材料科學與工程學系</t>
    <phoneticPr fontId="9" type="noConversion"/>
  </si>
  <si>
    <t>電機工程學系</t>
    <phoneticPr fontId="9" type="noConversion"/>
  </si>
  <si>
    <t>光電工程學系</t>
    <phoneticPr fontId="9" type="noConversion"/>
  </si>
  <si>
    <t>管理學院</t>
    <phoneticPr fontId="9" type="noConversion"/>
  </si>
  <si>
    <t>管理科學與財金國際學士學位學程</t>
    <phoneticPr fontId="9" type="noConversion"/>
  </si>
  <si>
    <t>高階經營管理碩士在職專班</t>
    <phoneticPr fontId="9" type="noConversion"/>
  </si>
  <si>
    <t>企業管理學系暨運籌管理研究所</t>
    <phoneticPr fontId="9" type="noConversion"/>
  </si>
  <si>
    <t>企業管理學系</t>
    <phoneticPr fontId="9" type="noConversion"/>
  </si>
  <si>
    <t>國際企業學系</t>
    <phoneticPr fontId="9" type="noConversion"/>
  </si>
  <si>
    <t>會計學系</t>
    <phoneticPr fontId="9" type="noConversion"/>
  </si>
  <si>
    <t>資訊管理學系</t>
    <phoneticPr fontId="9" type="noConversion"/>
  </si>
  <si>
    <t>財務金融學系</t>
    <phoneticPr fontId="9" type="noConversion"/>
  </si>
  <si>
    <t>觀光暨休閒遊憩學系</t>
    <phoneticPr fontId="9" type="noConversion"/>
  </si>
  <si>
    <t>人文社會科學學院</t>
    <phoneticPr fontId="9" type="noConversion"/>
  </si>
  <si>
    <t>法律學士學位學程</t>
    <phoneticPr fontId="9" type="noConversion"/>
  </si>
  <si>
    <t>諮商與臨床心理學系</t>
    <phoneticPr fontId="9" type="noConversion"/>
  </si>
  <si>
    <t>華文文學系</t>
    <phoneticPr fontId="9" type="noConversion"/>
  </si>
  <si>
    <t>中國語文學系</t>
    <phoneticPr fontId="9" type="noConversion"/>
  </si>
  <si>
    <t>英美語言學系</t>
    <phoneticPr fontId="9" type="noConversion"/>
  </si>
  <si>
    <t>臺灣文化學系</t>
    <phoneticPr fontId="9" type="noConversion"/>
  </si>
  <si>
    <t>社會學系</t>
    <phoneticPr fontId="9" type="noConversion"/>
  </si>
  <si>
    <t>財經法律研究所</t>
    <phoneticPr fontId="9" type="noConversion"/>
  </si>
  <si>
    <t>公共行政學系</t>
    <phoneticPr fontId="9" type="noConversion"/>
  </si>
  <si>
    <t>歷史學系</t>
    <phoneticPr fontId="9" type="noConversion"/>
  </si>
  <si>
    <t>經濟學系</t>
    <phoneticPr fontId="9" type="noConversion"/>
  </si>
  <si>
    <t>原住民民族學院</t>
    <phoneticPr fontId="9" type="noConversion"/>
  </si>
  <si>
    <t>族群關係與文化學系</t>
    <phoneticPr fontId="9" type="noConversion"/>
  </si>
  <si>
    <t>民族語言與傳播學系</t>
    <phoneticPr fontId="9" type="noConversion"/>
  </si>
  <si>
    <t>民族事務與發展學系</t>
    <phoneticPr fontId="9" type="noConversion"/>
  </si>
  <si>
    <t>海洋科學學院</t>
    <phoneticPr fontId="9" type="noConversion"/>
  </si>
  <si>
    <t>海洋生物科技研究所</t>
    <phoneticPr fontId="9" type="noConversion"/>
  </si>
  <si>
    <t>海洋生物多樣性及演化研究所</t>
    <phoneticPr fontId="9" type="noConversion"/>
  </si>
  <si>
    <t>花師教育學院</t>
    <phoneticPr fontId="9" type="noConversion"/>
  </si>
  <si>
    <t>教育與潛能開發學系</t>
  </si>
  <si>
    <t>教育行政與管理學系</t>
    <phoneticPr fontId="9" type="noConversion"/>
  </si>
  <si>
    <t>特殊教育學系</t>
    <phoneticPr fontId="9" type="noConversion"/>
  </si>
  <si>
    <t>體育與運動科學系</t>
    <phoneticPr fontId="9" type="noConversion"/>
  </si>
  <si>
    <t>幼兒教育學系</t>
    <phoneticPr fontId="9" type="noConversion"/>
  </si>
  <si>
    <t>藝術學院</t>
    <phoneticPr fontId="9" type="noConversion"/>
  </si>
  <si>
    <t>音樂學系</t>
    <phoneticPr fontId="9" type="noConversion"/>
  </si>
  <si>
    <t>藝術與設計學系</t>
    <phoneticPr fontId="9" type="noConversion"/>
  </si>
  <si>
    <t>藝術創意產業學系</t>
    <phoneticPr fontId="9" type="noConversion"/>
  </si>
  <si>
    <t>自然資源與環境學系</t>
    <phoneticPr fontId="9" type="noConversion"/>
  </si>
  <si>
    <t>各學院交通事故發生率</t>
    <phoneticPr fontId="2" type="noConversion"/>
  </si>
  <si>
    <t>104年發生件數</t>
    <phoneticPr fontId="9" type="noConversion"/>
  </si>
  <si>
    <t>105年發生件數</t>
    <phoneticPr fontId="9" type="noConversion"/>
  </si>
  <si>
    <t>106年發生件數</t>
    <phoneticPr fontId="9" type="noConversion"/>
  </si>
  <si>
    <t>總計</t>
    <phoneticPr fontId="9" type="noConversion"/>
  </si>
  <si>
    <t>環境學院</t>
    <phoneticPr fontId="9" type="noConversion"/>
  </si>
  <si>
    <t>海洋科學學院</t>
    <phoneticPr fontId="9" type="noConversion"/>
  </si>
  <si>
    <t>藝術學院</t>
    <phoneticPr fontId="9" type="noConversion"/>
  </si>
  <si>
    <t>花師教育學院</t>
    <phoneticPr fontId="9" type="noConversion"/>
  </si>
  <si>
    <t>原住民民族學院</t>
    <phoneticPr fontId="9" type="noConversion"/>
  </si>
  <si>
    <t>人文社會科學學院</t>
    <phoneticPr fontId="9" type="noConversion"/>
  </si>
  <si>
    <t>管理學院</t>
    <phoneticPr fontId="9" type="noConversion"/>
  </si>
  <si>
    <t>理工學院</t>
    <phoneticPr fontId="9" type="noConversion"/>
  </si>
  <si>
    <t>件數/學院</t>
    <phoneticPr fontId="9" type="noConversion"/>
  </si>
  <si>
    <t>近三年各學院交通事故發生件數比較表</t>
    <phoneticPr fontId="2" type="noConversion"/>
  </si>
  <si>
    <t>範例</t>
    <phoneticPr fontId="2" type="noConversion"/>
  </si>
  <si>
    <t>大三、大四</t>
  </si>
  <si>
    <t>理工二館
C403教室</t>
  </si>
  <si>
    <t>1070316(五)
14:10-15:10</t>
    <phoneticPr fontId="2" type="noConversion"/>
  </si>
  <si>
    <t>***助理
 2225</t>
    <phoneticPr fontId="2" type="noConversion"/>
  </si>
  <si>
    <t>生輔組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</si>
</sst>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99"/>
      <name val="標楷體"/>
      <family val="4"/>
      <charset val="136"/>
    </font>
    <font>
      <sz val="12"/>
      <name val="新細明體"/>
      <family val="1"/>
      <charset val="136"/>
    </font>
    <font>
      <sz val="13"/>
      <name val="標楷體"/>
      <family val="4"/>
      <charset val="136"/>
    </font>
    <font>
      <sz val="13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  <font>
      <b/>
      <sz val="16"/>
      <color rgb="FF000099"/>
      <name val="標楷體"/>
      <family val="4"/>
      <charset val="136"/>
    </font>
    <font>
      <b/>
      <sz val="14"/>
      <color rgb="FF000099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0" xfId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left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left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 textRotation="255"/>
    </xf>
    <xf numFmtId="0" fontId="7" fillId="0" borderId="32" xfId="1" applyFont="1" applyBorder="1" applyAlignment="1">
      <alignment horizontal="center" vertical="center" textRotation="255"/>
    </xf>
    <xf numFmtId="0" fontId="7" fillId="0" borderId="23" xfId="1" applyFont="1" applyBorder="1" applyAlignment="1">
      <alignment horizontal="center" vertical="center" textRotation="255"/>
    </xf>
    <xf numFmtId="0" fontId="7" fillId="0" borderId="28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7" fillId="0" borderId="3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center" vertical="center" shrinkToFit="1"/>
    </xf>
    <xf numFmtId="0" fontId="10" fillId="5" borderId="2" xfId="1" applyFont="1" applyFill="1" applyBorder="1" applyAlignment="1">
      <alignment horizontal="center" vertical="center" shrinkToFit="1"/>
    </xf>
    <xf numFmtId="0" fontId="10" fillId="6" borderId="2" xfId="1" applyFont="1" applyFill="1" applyBorder="1" applyAlignment="1">
      <alignment horizontal="center" vertical="center" shrinkToFit="1"/>
    </xf>
    <xf numFmtId="0" fontId="10" fillId="0" borderId="2" xfId="1" applyFont="1" applyBorder="1">
      <alignment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/>
    </xf>
    <xf numFmtId="0" fontId="6" fillId="6" borderId="35" xfId="1" applyFill="1" applyBorder="1" applyAlignment="1">
      <alignment horizontal="center" vertical="center"/>
    </xf>
    <xf numFmtId="0" fontId="6" fillId="6" borderId="34" xfId="1" applyFill="1" applyBorder="1" applyAlignment="1">
      <alignment horizontal="center" vertical="center"/>
    </xf>
    <xf numFmtId="0" fontId="10" fillId="5" borderId="16" xfId="1" applyFont="1" applyFill="1" applyBorder="1" applyAlignment="1">
      <alignment horizontal="center" vertical="center"/>
    </xf>
    <xf numFmtId="0" fontId="6" fillId="5" borderId="34" xfId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6" fillId="4" borderId="35" xfId="1" applyFill="1" applyBorder="1" applyAlignment="1">
      <alignment horizontal="center" vertical="center"/>
    </xf>
    <xf numFmtId="0" fontId="6" fillId="4" borderId="34" xfId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32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23" xfId="1" applyFont="1" applyBorder="1" applyAlignment="1">
      <alignment horizontal="center" vertical="center"/>
    </xf>
    <xf numFmtId="0" fontId="6" fillId="0" borderId="31" xfId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6" fillId="0" borderId="22" xfId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7" fillId="0" borderId="28" xfId="1" applyFont="1" applyBorder="1" applyAlignment="1">
      <alignment horizontal="left" vertical="center"/>
    </xf>
    <xf numFmtId="0" fontId="6" fillId="0" borderId="25" xfId="1" applyBorder="1" applyAlignment="1">
      <alignment horizontal="left" vertical="center"/>
    </xf>
    <xf numFmtId="0" fontId="6" fillId="0" borderId="24" xfId="1" applyBorder="1" applyAlignment="1">
      <alignment horizontal="left" vertical="center"/>
    </xf>
    <xf numFmtId="0" fontId="7" fillId="0" borderId="28" xfId="1" applyFont="1" applyBorder="1" applyAlignment="1">
      <alignment horizontal="center" vertical="center"/>
    </xf>
    <xf numFmtId="0" fontId="6" fillId="0" borderId="25" xfId="1" applyBorder="1" applyAlignment="1">
      <alignment horizontal="center" vertical="center"/>
    </xf>
    <xf numFmtId="0" fontId="6" fillId="0" borderId="24" xfId="1" applyBorder="1" applyAlignment="1">
      <alignment horizontal="center" vertical="center"/>
    </xf>
    <xf numFmtId="0" fontId="10" fillId="5" borderId="2" xfId="0" applyFont="1" applyFill="1" applyBorder="1" applyAlignment="1">
      <alignment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7" borderId="2" xfId="0" applyFont="1" applyFill="1" applyBorder="1" applyAlignment="1">
      <alignment horizontal="center" vertical="center" shrinkToFit="1"/>
    </xf>
    <xf numFmtId="0" fontId="10" fillId="7" borderId="2" xfId="0" applyFont="1" applyFill="1" applyBorder="1" applyAlignment="1">
      <alignment horizontal="center" vertical="center"/>
    </xf>
    <xf numFmtId="176" fontId="12" fillId="7" borderId="2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/>
    </xf>
    <xf numFmtId="176" fontId="10" fillId="8" borderId="2" xfId="0" applyNumberFormat="1" applyFont="1" applyFill="1" applyBorder="1" applyAlignment="1">
      <alignment horizontal="center" vertical="center" shrinkToFit="1"/>
    </xf>
    <xf numFmtId="0" fontId="10" fillId="9" borderId="2" xfId="0" applyFont="1" applyFill="1" applyBorder="1" applyAlignment="1">
      <alignment horizontal="center" vertical="center" shrinkToFit="1"/>
    </xf>
    <xf numFmtId="0" fontId="10" fillId="9" borderId="2" xfId="0" applyFont="1" applyFill="1" applyBorder="1" applyAlignment="1">
      <alignment horizontal="center" vertical="center"/>
    </xf>
    <xf numFmtId="176" fontId="10" fillId="9" borderId="2" xfId="0" applyNumberFormat="1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shrinkToFit="1"/>
    </xf>
    <xf numFmtId="176" fontId="12" fillId="5" borderId="2" xfId="0" applyNumberFormat="1" applyFont="1" applyFill="1" applyBorder="1" applyAlignment="1">
      <alignment horizontal="center" vertical="center" shrinkToFit="1"/>
    </xf>
    <xf numFmtId="0" fontId="12" fillId="10" borderId="16" xfId="1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2" fillId="10" borderId="2" xfId="1" applyFont="1" applyFill="1" applyBorder="1" applyAlignment="1">
      <alignment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12" fillId="3" borderId="2" xfId="1" applyFont="1" applyFill="1" applyBorder="1" applyAlignment="1">
      <alignment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0" fillId="11" borderId="2" xfId="1" applyFont="1" applyFill="1" applyBorder="1" applyAlignment="1">
      <alignment horizontal="center" vertical="center" shrinkToFit="1"/>
    </xf>
    <xf numFmtId="0" fontId="10" fillId="10" borderId="2" xfId="1" applyFont="1" applyFill="1" applyBorder="1" applyAlignment="1">
      <alignment horizontal="center" vertical="center" shrinkToFit="1"/>
    </xf>
    <xf numFmtId="0" fontId="12" fillId="7" borderId="2" xfId="1" applyFont="1" applyFill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6261135" cy="2981202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00"/>
          <a:ext cx="6261135" cy="29812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tabSelected="1" workbookViewId="0">
      <selection activeCell="D8" sqref="D8"/>
    </sheetView>
  </sheetViews>
  <sheetFormatPr defaultRowHeight="16.5"/>
  <cols>
    <col min="2" max="7" width="13.5" customWidth="1"/>
  </cols>
  <sheetData>
    <row r="1" spans="1:7" ht="36" customHeight="1">
      <c r="A1" s="65" t="s">
        <v>27</v>
      </c>
      <c r="B1" s="65"/>
      <c r="C1" s="65"/>
      <c r="D1" s="65"/>
      <c r="E1" s="65"/>
      <c r="F1" s="65"/>
      <c r="G1" s="65"/>
    </row>
    <row r="2" spans="1:7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4.5" customHeight="1">
      <c r="A3" s="124" t="s">
        <v>228</v>
      </c>
      <c r="B3" s="124" t="s">
        <v>233</v>
      </c>
      <c r="C3" s="6" t="s">
        <v>231</v>
      </c>
      <c r="D3" s="6" t="s">
        <v>229</v>
      </c>
      <c r="E3" s="5">
        <v>40</v>
      </c>
      <c r="F3" s="6" t="s">
        <v>230</v>
      </c>
      <c r="G3" s="6" t="s">
        <v>232</v>
      </c>
    </row>
    <row r="4" spans="1:7" ht="34.5" customHeight="1">
      <c r="A4" s="1"/>
      <c r="B4" s="1"/>
      <c r="C4" s="1"/>
      <c r="D4" s="1"/>
      <c r="E4" s="1"/>
      <c r="F4" s="1"/>
      <c r="G4" s="1"/>
    </row>
    <row r="5" spans="1:7" ht="34.5" customHeight="1">
      <c r="A5" s="1"/>
      <c r="B5" s="1"/>
      <c r="C5" s="1"/>
      <c r="D5" s="1"/>
      <c r="E5" s="1"/>
      <c r="F5" s="1"/>
      <c r="G5" s="1"/>
    </row>
    <row r="6" spans="1:7" ht="34.5" customHeight="1">
      <c r="A6" s="1"/>
      <c r="B6" s="1"/>
      <c r="C6" s="1"/>
      <c r="D6" s="1"/>
      <c r="E6" s="1"/>
      <c r="F6" s="1"/>
      <c r="G6" s="1"/>
    </row>
    <row r="7" spans="1:7" ht="34.5" customHeight="1">
      <c r="A7" s="1"/>
      <c r="B7" s="1"/>
      <c r="C7" s="1"/>
      <c r="D7" s="1"/>
      <c r="E7" s="1"/>
      <c r="F7" s="1"/>
      <c r="G7" s="1"/>
    </row>
    <row r="8" spans="1:7" ht="34.5" customHeight="1">
      <c r="A8" s="1"/>
      <c r="B8" s="1"/>
      <c r="C8" s="1"/>
      <c r="D8" s="1"/>
      <c r="E8" s="1"/>
      <c r="F8" s="1"/>
      <c r="G8" s="1"/>
    </row>
    <row r="9" spans="1:7" ht="34.5" customHeight="1">
      <c r="A9" s="1"/>
      <c r="B9" s="1"/>
      <c r="C9" s="1"/>
      <c r="D9" s="1"/>
      <c r="E9" s="1"/>
      <c r="F9" s="1"/>
      <c r="G9" s="1"/>
    </row>
    <row r="10" spans="1:7" ht="34.5" customHeight="1">
      <c r="A10" s="1"/>
      <c r="B10" s="1"/>
      <c r="C10" s="1"/>
      <c r="D10" s="1"/>
      <c r="E10" s="1"/>
      <c r="F10" s="1"/>
      <c r="G10" s="1"/>
    </row>
    <row r="11" spans="1:7" ht="34.5" customHeight="1">
      <c r="A11" s="1"/>
      <c r="B11" s="1"/>
      <c r="C11" s="1"/>
      <c r="D11" s="1"/>
      <c r="E11" s="1"/>
      <c r="F11" s="1"/>
      <c r="G11" s="1"/>
    </row>
    <row r="12" spans="1:7" ht="34.5" customHeight="1">
      <c r="A12" s="1"/>
      <c r="B12" s="1"/>
      <c r="C12" s="1"/>
      <c r="D12" s="1"/>
      <c r="E12" s="1"/>
      <c r="F12" s="1"/>
      <c r="G12" s="1"/>
    </row>
    <row r="13" spans="1:7" ht="34.5" customHeight="1">
      <c r="A13" s="1"/>
      <c r="B13" s="1"/>
      <c r="C13" s="1"/>
      <c r="D13" s="1"/>
      <c r="E13" s="1"/>
      <c r="F13" s="1"/>
      <c r="G13" s="1"/>
    </row>
    <row r="14" spans="1:7" ht="35.25" customHeight="1">
      <c r="A14" s="5"/>
      <c r="B14" s="6"/>
      <c r="C14" s="6"/>
      <c r="D14" s="6"/>
      <c r="E14" s="5"/>
      <c r="F14" s="6"/>
      <c r="G14" s="5"/>
    </row>
    <row r="15" spans="1:7" ht="35.25" customHeight="1">
      <c r="A15" s="2"/>
      <c r="B15" s="3"/>
      <c r="C15" s="3"/>
      <c r="D15" s="3"/>
      <c r="E15" s="2"/>
      <c r="F15" s="3"/>
      <c r="G15" s="3"/>
    </row>
    <row r="16" spans="1:7" ht="35.25" customHeight="1">
      <c r="A16" s="4"/>
      <c r="B16" s="4"/>
      <c r="C16" s="4"/>
      <c r="D16" s="4"/>
      <c r="E16" s="4"/>
      <c r="F16" s="4"/>
      <c r="G16" s="4"/>
    </row>
    <row r="17" spans="1:7" ht="35.25" customHeight="1">
      <c r="A17" s="4"/>
      <c r="B17" s="4"/>
      <c r="C17" s="4"/>
      <c r="D17" s="4"/>
      <c r="E17" s="4"/>
      <c r="F17" s="4"/>
      <c r="G17" s="4"/>
    </row>
    <row r="18" spans="1:7" ht="35.25" customHeight="1">
      <c r="A18" s="4"/>
      <c r="B18" s="4"/>
      <c r="C18" s="4"/>
      <c r="D18" s="4"/>
      <c r="E18" s="4"/>
      <c r="F18" s="4"/>
      <c r="G18" s="4"/>
    </row>
    <row r="19" spans="1:7" ht="35.25" customHeight="1">
      <c r="A19" s="4"/>
      <c r="B19" s="4"/>
      <c r="C19" s="4"/>
      <c r="D19" s="4"/>
      <c r="E19" s="4"/>
      <c r="F19" s="4"/>
      <c r="G19" s="4"/>
    </row>
    <row r="20" spans="1:7" ht="35.25" customHeight="1">
      <c r="A20" s="4"/>
      <c r="B20" s="4"/>
      <c r="C20" s="4"/>
      <c r="D20" s="4"/>
      <c r="E20" s="4"/>
      <c r="F20" s="4"/>
      <c r="G20" s="4"/>
    </row>
    <row r="21" spans="1:7" ht="35.25" customHeight="1">
      <c r="A21" s="4"/>
      <c r="B21" s="4"/>
      <c r="C21" s="4"/>
      <c r="D21" s="4"/>
      <c r="E21" s="4"/>
      <c r="F21" s="4"/>
      <c r="G21" s="4"/>
    </row>
    <row r="22" spans="1:7" ht="35.25" customHeight="1">
      <c r="A22" s="4"/>
      <c r="B22" s="4"/>
      <c r="C22" s="4"/>
      <c r="D22" s="4"/>
      <c r="E22" s="4"/>
      <c r="F22" s="4"/>
      <c r="G22" s="4"/>
    </row>
  </sheetData>
  <mergeCells count="1">
    <mergeCell ref="A1:G1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"/>
  <sheetViews>
    <sheetView workbookViewId="0">
      <selection activeCell="G33" sqref="G33"/>
    </sheetView>
  </sheetViews>
  <sheetFormatPr defaultRowHeight="16.5"/>
  <cols>
    <col min="1" max="1" width="13" customWidth="1"/>
    <col min="2" max="12" width="9.75" customWidth="1"/>
  </cols>
  <sheetData>
    <row r="1" spans="1:13">
      <c r="A1" s="95" t="s">
        <v>28</v>
      </c>
      <c r="B1" s="96" t="s">
        <v>26</v>
      </c>
      <c r="C1" s="96" t="s">
        <v>25</v>
      </c>
      <c r="D1" s="96" t="s">
        <v>24</v>
      </c>
      <c r="E1" s="96" t="s">
        <v>23</v>
      </c>
      <c r="F1" s="96" t="s">
        <v>22</v>
      </c>
      <c r="G1" s="96" t="s">
        <v>21</v>
      </c>
      <c r="H1" s="96" t="s">
        <v>20</v>
      </c>
      <c r="I1" s="96" t="s">
        <v>19</v>
      </c>
      <c r="J1" s="96" t="s">
        <v>29</v>
      </c>
      <c r="K1" s="96" t="s">
        <v>30</v>
      </c>
      <c r="L1" s="96" t="s">
        <v>31</v>
      </c>
      <c r="M1" s="96" t="s">
        <v>32</v>
      </c>
    </row>
    <row r="2" spans="1:13">
      <c r="A2" s="97" t="s">
        <v>33</v>
      </c>
      <c r="B2" s="97">
        <v>4</v>
      </c>
      <c r="C2" s="97"/>
      <c r="D2" s="97">
        <v>7</v>
      </c>
      <c r="E2" s="97">
        <v>1</v>
      </c>
      <c r="F2" s="97">
        <v>2</v>
      </c>
      <c r="G2" s="97">
        <v>2</v>
      </c>
      <c r="H2" s="97"/>
      <c r="I2" s="97">
        <v>1</v>
      </c>
      <c r="J2" s="97">
        <v>4</v>
      </c>
      <c r="K2" s="97">
        <v>1</v>
      </c>
      <c r="L2" s="98">
        <f>SUM(B2:K2)</f>
        <v>22</v>
      </c>
      <c r="M2" s="99">
        <v>1291</v>
      </c>
    </row>
    <row r="3" spans="1:13">
      <c r="A3" s="100" t="s">
        <v>34</v>
      </c>
      <c r="B3" s="100">
        <v>4</v>
      </c>
      <c r="C3" s="100">
        <v>0</v>
      </c>
      <c r="D3" s="100">
        <v>4</v>
      </c>
      <c r="E3" s="100">
        <v>0</v>
      </c>
      <c r="F3" s="100">
        <v>4</v>
      </c>
      <c r="G3" s="100">
        <v>1</v>
      </c>
      <c r="H3" s="100">
        <v>0</v>
      </c>
      <c r="I3" s="100">
        <v>0</v>
      </c>
      <c r="J3" s="100">
        <v>4</v>
      </c>
      <c r="K3" s="100">
        <v>0</v>
      </c>
      <c r="L3" s="101">
        <f>SUM(B3:K3)</f>
        <v>17</v>
      </c>
      <c r="M3" s="102">
        <v>761</v>
      </c>
    </row>
    <row r="4" spans="1:13">
      <c r="A4" s="103" t="s">
        <v>35</v>
      </c>
      <c r="B4" s="103">
        <v>6</v>
      </c>
      <c r="C4" s="103">
        <v>4</v>
      </c>
      <c r="D4" s="103">
        <v>4</v>
      </c>
      <c r="E4" s="103">
        <v>1</v>
      </c>
      <c r="F4" s="103">
        <v>2</v>
      </c>
      <c r="G4" s="103">
        <v>0</v>
      </c>
      <c r="H4" s="103">
        <v>2</v>
      </c>
      <c r="I4" s="103">
        <v>1</v>
      </c>
      <c r="J4" s="103">
        <v>0</v>
      </c>
      <c r="K4" s="103">
        <v>0</v>
      </c>
      <c r="L4" s="104">
        <f>SUM(B4:K4)</f>
        <v>20</v>
      </c>
      <c r="M4" s="105">
        <v>2508</v>
      </c>
    </row>
    <row r="5" spans="1:13">
      <c r="A5" s="106" t="s">
        <v>36</v>
      </c>
      <c r="B5" s="106">
        <v>5</v>
      </c>
      <c r="C5" s="106">
        <v>12</v>
      </c>
      <c r="D5" s="106">
        <v>6</v>
      </c>
      <c r="E5" s="106">
        <v>2</v>
      </c>
      <c r="F5" s="106">
        <v>4</v>
      </c>
      <c r="G5" s="106">
        <v>1</v>
      </c>
      <c r="H5" s="106">
        <v>1</v>
      </c>
      <c r="I5" s="106">
        <v>2</v>
      </c>
      <c r="J5" s="106">
        <v>0</v>
      </c>
      <c r="K5" s="106">
        <v>0</v>
      </c>
      <c r="L5" s="107">
        <f>SUM(B5:K5)</f>
        <v>33</v>
      </c>
      <c r="M5" s="108">
        <v>2564</v>
      </c>
    </row>
    <row r="6" spans="1:13">
      <c r="A6" s="109" t="s">
        <v>37</v>
      </c>
      <c r="B6" s="109">
        <f>SUM(B2:B5)</f>
        <v>19</v>
      </c>
      <c r="C6" s="109">
        <f t="shared" ref="C6:J6" si="0">SUM(C2:C5)</f>
        <v>16</v>
      </c>
      <c r="D6" s="109">
        <f t="shared" si="0"/>
        <v>21</v>
      </c>
      <c r="E6" s="109">
        <f t="shared" si="0"/>
        <v>4</v>
      </c>
      <c r="F6" s="109">
        <f t="shared" si="0"/>
        <v>12</v>
      </c>
      <c r="G6" s="109">
        <f t="shared" si="0"/>
        <v>4</v>
      </c>
      <c r="H6" s="109">
        <f t="shared" si="0"/>
        <v>3</v>
      </c>
      <c r="I6" s="109">
        <f t="shared" si="0"/>
        <v>4</v>
      </c>
      <c r="J6" s="109">
        <f t="shared" si="0"/>
        <v>8</v>
      </c>
      <c r="K6" s="109">
        <f>SUM(K2:K5)</f>
        <v>1</v>
      </c>
      <c r="L6" s="109">
        <f>SUM(L2:L5)</f>
        <v>92</v>
      </c>
      <c r="M6" s="110">
        <f>SUM(M2:M5)</f>
        <v>7124</v>
      </c>
    </row>
    <row r="9" spans="1:13">
      <c r="L9" t="s">
        <v>38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43"/>
  <sheetViews>
    <sheetView workbookViewId="0">
      <selection activeCell="S27" sqref="S27"/>
    </sheetView>
  </sheetViews>
  <sheetFormatPr defaultRowHeight="16.5"/>
  <cols>
    <col min="1" max="1" width="12.125" style="7" customWidth="1"/>
    <col min="2" max="2" width="31" style="7" customWidth="1"/>
    <col min="3" max="8" width="7.5" style="7" customWidth="1"/>
    <col min="9" max="14" width="6.5" style="7" customWidth="1"/>
    <col min="15" max="256" width="9" style="7"/>
    <col min="257" max="257" width="12.125" style="7" customWidth="1"/>
    <col min="258" max="258" width="31" style="7" customWidth="1"/>
    <col min="259" max="262" width="9" style="7"/>
    <col min="263" max="264" width="10.125" style="7" customWidth="1"/>
    <col min="265" max="512" width="9" style="7"/>
    <col min="513" max="513" width="12.125" style="7" customWidth="1"/>
    <col min="514" max="514" width="31" style="7" customWidth="1"/>
    <col min="515" max="518" width="9" style="7"/>
    <col min="519" max="520" width="10.125" style="7" customWidth="1"/>
    <col min="521" max="768" width="9" style="7"/>
    <col min="769" max="769" width="12.125" style="7" customWidth="1"/>
    <col min="770" max="770" width="31" style="7" customWidth="1"/>
    <col min="771" max="774" width="9" style="7"/>
    <col min="775" max="776" width="10.125" style="7" customWidth="1"/>
    <col min="777" max="1024" width="9" style="7"/>
    <col min="1025" max="1025" width="12.125" style="7" customWidth="1"/>
    <col min="1026" max="1026" width="31" style="7" customWidth="1"/>
    <col min="1027" max="1030" width="9" style="7"/>
    <col min="1031" max="1032" width="10.125" style="7" customWidth="1"/>
    <col min="1033" max="1280" width="9" style="7"/>
    <col min="1281" max="1281" width="12.125" style="7" customWidth="1"/>
    <col min="1282" max="1282" width="31" style="7" customWidth="1"/>
    <col min="1283" max="1286" width="9" style="7"/>
    <col min="1287" max="1288" width="10.125" style="7" customWidth="1"/>
    <col min="1289" max="1536" width="9" style="7"/>
    <col min="1537" max="1537" width="12.125" style="7" customWidth="1"/>
    <col min="1538" max="1538" width="31" style="7" customWidth="1"/>
    <col min="1539" max="1542" width="9" style="7"/>
    <col min="1543" max="1544" width="10.125" style="7" customWidth="1"/>
    <col min="1545" max="1792" width="9" style="7"/>
    <col min="1793" max="1793" width="12.125" style="7" customWidth="1"/>
    <col min="1794" max="1794" width="31" style="7" customWidth="1"/>
    <col min="1795" max="1798" width="9" style="7"/>
    <col min="1799" max="1800" width="10.125" style="7" customWidth="1"/>
    <col min="1801" max="2048" width="9" style="7"/>
    <col min="2049" max="2049" width="12.125" style="7" customWidth="1"/>
    <col min="2050" max="2050" width="31" style="7" customWidth="1"/>
    <col min="2051" max="2054" width="9" style="7"/>
    <col min="2055" max="2056" width="10.125" style="7" customWidth="1"/>
    <col min="2057" max="2304" width="9" style="7"/>
    <col min="2305" max="2305" width="12.125" style="7" customWidth="1"/>
    <col min="2306" max="2306" width="31" style="7" customWidth="1"/>
    <col min="2307" max="2310" width="9" style="7"/>
    <col min="2311" max="2312" width="10.125" style="7" customWidth="1"/>
    <col min="2313" max="2560" width="9" style="7"/>
    <col min="2561" max="2561" width="12.125" style="7" customWidth="1"/>
    <col min="2562" max="2562" width="31" style="7" customWidth="1"/>
    <col min="2563" max="2566" width="9" style="7"/>
    <col min="2567" max="2568" width="10.125" style="7" customWidth="1"/>
    <col min="2569" max="2816" width="9" style="7"/>
    <col min="2817" max="2817" width="12.125" style="7" customWidth="1"/>
    <col min="2818" max="2818" width="31" style="7" customWidth="1"/>
    <col min="2819" max="2822" width="9" style="7"/>
    <col min="2823" max="2824" width="10.125" style="7" customWidth="1"/>
    <col min="2825" max="3072" width="9" style="7"/>
    <col min="3073" max="3073" width="12.125" style="7" customWidth="1"/>
    <col min="3074" max="3074" width="31" style="7" customWidth="1"/>
    <col min="3075" max="3078" width="9" style="7"/>
    <col min="3079" max="3080" width="10.125" style="7" customWidth="1"/>
    <col min="3081" max="3328" width="9" style="7"/>
    <col min="3329" max="3329" width="12.125" style="7" customWidth="1"/>
    <col min="3330" max="3330" width="31" style="7" customWidth="1"/>
    <col min="3331" max="3334" width="9" style="7"/>
    <col min="3335" max="3336" width="10.125" style="7" customWidth="1"/>
    <col min="3337" max="3584" width="9" style="7"/>
    <col min="3585" max="3585" width="12.125" style="7" customWidth="1"/>
    <col min="3586" max="3586" width="31" style="7" customWidth="1"/>
    <col min="3587" max="3590" width="9" style="7"/>
    <col min="3591" max="3592" width="10.125" style="7" customWidth="1"/>
    <col min="3593" max="3840" width="9" style="7"/>
    <col min="3841" max="3841" width="12.125" style="7" customWidth="1"/>
    <col min="3842" max="3842" width="31" style="7" customWidth="1"/>
    <col min="3843" max="3846" width="9" style="7"/>
    <col min="3847" max="3848" width="10.125" style="7" customWidth="1"/>
    <col min="3849" max="4096" width="9" style="7"/>
    <col min="4097" max="4097" width="12.125" style="7" customWidth="1"/>
    <col min="4098" max="4098" width="31" style="7" customWidth="1"/>
    <col min="4099" max="4102" width="9" style="7"/>
    <col min="4103" max="4104" width="10.125" style="7" customWidth="1"/>
    <col min="4105" max="4352" width="9" style="7"/>
    <col min="4353" max="4353" width="12.125" style="7" customWidth="1"/>
    <col min="4354" max="4354" width="31" style="7" customWidth="1"/>
    <col min="4355" max="4358" width="9" style="7"/>
    <col min="4359" max="4360" width="10.125" style="7" customWidth="1"/>
    <col min="4361" max="4608" width="9" style="7"/>
    <col min="4609" max="4609" width="12.125" style="7" customWidth="1"/>
    <col min="4610" max="4610" width="31" style="7" customWidth="1"/>
    <col min="4611" max="4614" width="9" style="7"/>
    <col min="4615" max="4616" width="10.125" style="7" customWidth="1"/>
    <col min="4617" max="4864" width="9" style="7"/>
    <col min="4865" max="4865" width="12.125" style="7" customWidth="1"/>
    <col min="4866" max="4866" width="31" style="7" customWidth="1"/>
    <col min="4867" max="4870" width="9" style="7"/>
    <col min="4871" max="4872" width="10.125" style="7" customWidth="1"/>
    <col min="4873" max="5120" width="9" style="7"/>
    <col min="5121" max="5121" width="12.125" style="7" customWidth="1"/>
    <col min="5122" max="5122" width="31" style="7" customWidth="1"/>
    <col min="5123" max="5126" width="9" style="7"/>
    <col min="5127" max="5128" width="10.125" style="7" customWidth="1"/>
    <col min="5129" max="5376" width="9" style="7"/>
    <col min="5377" max="5377" width="12.125" style="7" customWidth="1"/>
    <col min="5378" max="5378" width="31" style="7" customWidth="1"/>
    <col min="5379" max="5382" width="9" style="7"/>
    <col min="5383" max="5384" width="10.125" style="7" customWidth="1"/>
    <col min="5385" max="5632" width="9" style="7"/>
    <col min="5633" max="5633" width="12.125" style="7" customWidth="1"/>
    <col min="5634" max="5634" width="31" style="7" customWidth="1"/>
    <col min="5635" max="5638" width="9" style="7"/>
    <col min="5639" max="5640" width="10.125" style="7" customWidth="1"/>
    <col min="5641" max="5888" width="9" style="7"/>
    <col min="5889" max="5889" width="12.125" style="7" customWidth="1"/>
    <col min="5890" max="5890" width="31" style="7" customWidth="1"/>
    <col min="5891" max="5894" width="9" style="7"/>
    <col min="5895" max="5896" width="10.125" style="7" customWidth="1"/>
    <col min="5897" max="6144" width="9" style="7"/>
    <col min="6145" max="6145" width="12.125" style="7" customWidth="1"/>
    <col min="6146" max="6146" width="31" style="7" customWidth="1"/>
    <col min="6147" max="6150" width="9" style="7"/>
    <col min="6151" max="6152" width="10.125" style="7" customWidth="1"/>
    <col min="6153" max="6400" width="9" style="7"/>
    <col min="6401" max="6401" width="12.125" style="7" customWidth="1"/>
    <col min="6402" max="6402" width="31" style="7" customWidth="1"/>
    <col min="6403" max="6406" width="9" style="7"/>
    <col min="6407" max="6408" width="10.125" style="7" customWidth="1"/>
    <col min="6409" max="6656" width="9" style="7"/>
    <col min="6657" max="6657" width="12.125" style="7" customWidth="1"/>
    <col min="6658" max="6658" width="31" style="7" customWidth="1"/>
    <col min="6659" max="6662" width="9" style="7"/>
    <col min="6663" max="6664" width="10.125" style="7" customWidth="1"/>
    <col min="6665" max="6912" width="9" style="7"/>
    <col min="6913" max="6913" width="12.125" style="7" customWidth="1"/>
    <col min="6914" max="6914" width="31" style="7" customWidth="1"/>
    <col min="6915" max="6918" width="9" style="7"/>
    <col min="6919" max="6920" width="10.125" style="7" customWidth="1"/>
    <col min="6921" max="7168" width="9" style="7"/>
    <col min="7169" max="7169" width="12.125" style="7" customWidth="1"/>
    <col min="7170" max="7170" width="31" style="7" customWidth="1"/>
    <col min="7171" max="7174" width="9" style="7"/>
    <col min="7175" max="7176" width="10.125" style="7" customWidth="1"/>
    <col min="7177" max="7424" width="9" style="7"/>
    <col min="7425" max="7425" width="12.125" style="7" customWidth="1"/>
    <col min="7426" max="7426" width="31" style="7" customWidth="1"/>
    <col min="7427" max="7430" width="9" style="7"/>
    <col min="7431" max="7432" width="10.125" style="7" customWidth="1"/>
    <col min="7433" max="7680" width="9" style="7"/>
    <col min="7681" max="7681" width="12.125" style="7" customWidth="1"/>
    <col min="7682" max="7682" width="31" style="7" customWidth="1"/>
    <col min="7683" max="7686" width="9" style="7"/>
    <col min="7687" max="7688" width="10.125" style="7" customWidth="1"/>
    <col min="7689" max="7936" width="9" style="7"/>
    <col min="7937" max="7937" width="12.125" style="7" customWidth="1"/>
    <col min="7938" max="7938" width="31" style="7" customWidth="1"/>
    <col min="7939" max="7942" width="9" style="7"/>
    <col min="7943" max="7944" width="10.125" style="7" customWidth="1"/>
    <col min="7945" max="8192" width="9" style="7"/>
    <col min="8193" max="8193" width="12.125" style="7" customWidth="1"/>
    <col min="8194" max="8194" width="31" style="7" customWidth="1"/>
    <col min="8195" max="8198" width="9" style="7"/>
    <col min="8199" max="8200" width="10.125" style="7" customWidth="1"/>
    <col min="8201" max="8448" width="9" style="7"/>
    <col min="8449" max="8449" width="12.125" style="7" customWidth="1"/>
    <col min="8450" max="8450" width="31" style="7" customWidth="1"/>
    <col min="8451" max="8454" width="9" style="7"/>
    <col min="8455" max="8456" width="10.125" style="7" customWidth="1"/>
    <col min="8457" max="8704" width="9" style="7"/>
    <col min="8705" max="8705" width="12.125" style="7" customWidth="1"/>
    <col min="8706" max="8706" width="31" style="7" customWidth="1"/>
    <col min="8707" max="8710" width="9" style="7"/>
    <col min="8711" max="8712" width="10.125" style="7" customWidth="1"/>
    <col min="8713" max="8960" width="9" style="7"/>
    <col min="8961" max="8961" width="12.125" style="7" customWidth="1"/>
    <col min="8962" max="8962" width="31" style="7" customWidth="1"/>
    <col min="8963" max="8966" width="9" style="7"/>
    <col min="8967" max="8968" width="10.125" style="7" customWidth="1"/>
    <col min="8969" max="9216" width="9" style="7"/>
    <col min="9217" max="9217" width="12.125" style="7" customWidth="1"/>
    <col min="9218" max="9218" width="31" style="7" customWidth="1"/>
    <col min="9219" max="9222" width="9" style="7"/>
    <col min="9223" max="9224" width="10.125" style="7" customWidth="1"/>
    <col min="9225" max="9472" width="9" style="7"/>
    <col min="9473" max="9473" width="12.125" style="7" customWidth="1"/>
    <col min="9474" max="9474" width="31" style="7" customWidth="1"/>
    <col min="9475" max="9478" width="9" style="7"/>
    <col min="9479" max="9480" width="10.125" style="7" customWidth="1"/>
    <col min="9481" max="9728" width="9" style="7"/>
    <col min="9729" max="9729" width="12.125" style="7" customWidth="1"/>
    <col min="9730" max="9730" width="31" style="7" customWidth="1"/>
    <col min="9731" max="9734" width="9" style="7"/>
    <col min="9735" max="9736" width="10.125" style="7" customWidth="1"/>
    <col min="9737" max="9984" width="9" style="7"/>
    <col min="9985" max="9985" width="12.125" style="7" customWidth="1"/>
    <col min="9986" max="9986" width="31" style="7" customWidth="1"/>
    <col min="9987" max="9990" width="9" style="7"/>
    <col min="9991" max="9992" width="10.125" style="7" customWidth="1"/>
    <col min="9993" max="10240" width="9" style="7"/>
    <col min="10241" max="10241" width="12.125" style="7" customWidth="1"/>
    <col min="10242" max="10242" width="31" style="7" customWidth="1"/>
    <col min="10243" max="10246" width="9" style="7"/>
    <col min="10247" max="10248" width="10.125" style="7" customWidth="1"/>
    <col min="10249" max="10496" width="9" style="7"/>
    <col min="10497" max="10497" width="12.125" style="7" customWidth="1"/>
    <col min="10498" max="10498" width="31" style="7" customWidth="1"/>
    <col min="10499" max="10502" width="9" style="7"/>
    <col min="10503" max="10504" width="10.125" style="7" customWidth="1"/>
    <col min="10505" max="10752" width="9" style="7"/>
    <col min="10753" max="10753" width="12.125" style="7" customWidth="1"/>
    <col min="10754" max="10754" width="31" style="7" customWidth="1"/>
    <col min="10755" max="10758" width="9" style="7"/>
    <col min="10759" max="10760" width="10.125" style="7" customWidth="1"/>
    <col min="10761" max="11008" width="9" style="7"/>
    <col min="11009" max="11009" width="12.125" style="7" customWidth="1"/>
    <col min="11010" max="11010" width="31" style="7" customWidth="1"/>
    <col min="11011" max="11014" width="9" style="7"/>
    <col min="11015" max="11016" width="10.125" style="7" customWidth="1"/>
    <col min="11017" max="11264" width="9" style="7"/>
    <col min="11265" max="11265" width="12.125" style="7" customWidth="1"/>
    <col min="11266" max="11266" width="31" style="7" customWidth="1"/>
    <col min="11267" max="11270" width="9" style="7"/>
    <col min="11271" max="11272" width="10.125" style="7" customWidth="1"/>
    <col min="11273" max="11520" width="9" style="7"/>
    <col min="11521" max="11521" width="12.125" style="7" customWidth="1"/>
    <col min="11522" max="11522" width="31" style="7" customWidth="1"/>
    <col min="11523" max="11526" width="9" style="7"/>
    <col min="11527" max="11528" width="10.125" style="7" customWidth="1"/>
    <col min="11529" max="11776" width="9" style="7"/>
    <col min="11777" max="11777" width="12.125" style="7" customWidth="1"/>
    <col min="11778" max="11778" width="31" style="7" customWidth="1"/>
    <col min="11779" max="11782" width="9" style="7"/>
    <col min="11783" max="11784" width="10.125" style="7" customWidth="1"/>
    <col min="11785" max="12032" width="9" style="7"/>
    <col min="12033" max="12033" width="12.125" style="7" customWidth="1"/>
    <col min="12034" max="12034" width="31" style="7" customWidth="1"/>
    <col min="12035" max="12038" width="9" style="7"/>
    <col min="12039" max="12040" width="10.125" style="7" customWidth="1"/>
    <col min="12041" max="12288" width="9" style="7"/>
    <col min="12289" max="12289" width="12.125" style="7" customWidth="1"/>
    <col min="12290" max="12290" width="31" style="7" customWidth="1"/>
    <col min="12291" max="12294" width="9" style="7"/>
    <col min="12295" max="12296" width="10.125" style="7" customWidth="1"/>
    <col min="12297" max="12544" width="9" style="7"/>
    <col min="12545" max="12545" width="12.125" style="7" customWidth="1"/>
    <col min="12546" max="12546" width="31" style="7" customWidth="1"/>
    <col min="12547" max="12550" width="9" style="7"/>
    <col min="12551" max="12552" width="10.125" style="7" customWidth="1"/>
    <col min="12553" max="12800" width="9" style="7"/>
    <col min="12801" max="12801" width="12.125" style="7" customWidth="1"/>
    <col min="12802" max="12802" width="31" style="7" customWidth="1"/>
    <col min="12803" max="12806" width="9" style="7"/>
    <col min="12807" max="12808" width="10.125" style="7" customWidth="1"/>
    <col min="12809" max="13056" width="9" style="7"/>
    <col min="13057" max="13057" width="12.125" style="7" customWidth="1"/>
    <col min="13058" max="13058" width="31" style="7" customWidth="1"/>
    <col min="13059" max="13062" width="9" style="7"/>
    <col min="13063" max="13064" width="10.125" style="7" customWidth="1"/>
    <col min="13065" max="13312" width="9" style="7"/>
    <col min="13313" max="13313" width="12.125" style="7" customWidth="1"/>
    <col min="13314" max="13314" width="31" style="7" customWidth="1"/>
    <col min="13315" max="13318" width="9" style="7"/>
    <col min="13319" max="13320" width="10.125" style="7" customWidth="1"/>
    <col min="13321" max="13568" width="9" style="7"/>
    <col min="13569" max="13569" width="12.125" style="7" customWidth="1"/>
    <col min="13570" max="13570" width="31" style="7" customWidth="1"/>
    <col min="13571" max="13574" width="9" style="7"/>
    <col min="13575" max="13576" width="10.125" style="7" customWidth="1"/>
    <col min="13577" max="13824" width="9" style="7"/>
    <col min="13825" max="13825" width="12.125" style="7" customWidth="1"/>
    <col min="13826" max="13826" width="31" style="7" customWidth="1"/>
    <col min="13827" max="13830" width="9" style="7"/>
    <col min="13831" max="13832" width="10.125" style="7" customWidth="1"/>
    <col min="13833" max="14080" width="9" style="7"/>
    <col min="14081" max="14081" width="12.125" style="7" customWidth="1"/>
    <col min="14082" max="14082" width="31" style="7" customWidth="1"/>
    <col min="14083" max="14086" width="9" style="7"/>
    <col min="14087" max="14088" width="10.125" style="7" customWidth="1"/>
    <col min="14089" max="14336" width="9" style="7"/>
    <col min="14337" max="14337" width="12.125" style="7" customWidth="1"/>
    <col min="14338" max="14338" width="31" style="7" customWidth="1"/>
    <col min="14339" max="14342" width="9" style="7"/>
    <col min="14343" max="14344" width="10.125" style="7" customWidth="1"/>
    <col min="14345" max="14592" width="9" style="7"/>
    <col min="14593" max="14593" width="12.125" style="7" customWidth="1"/>
    <col min="14594" max="14594" width="31" style="7" customWidth="1"/>
    <col min="14595" max="14598" width="9" style="7"/>
    <col min="14599" max="14600" width="10.125" style="7" customWidth="1"/>
    <col min="14601" max="14848" width="9" style="7"/>
    <col min="14849" max="14849" width="12.125" style="7" customWidth="1"/>
    <col min="14850" max="14850" width="31" style="7" customWidth="1"/>
    <col min="14851" max="14854" width="9" style="7"/>
    <col min="14855" max="14856" width="10.125" style="7" customWidth="1"/>
    <col min="14857" max="15104" width="9" style="7"/>
    <col min="15105" max="15105" width="12.125" style="7" customWidth="1"/>
    <col min="15106" max="15106" width="31" style="7" customWidth="1"/>
    <col min="15107" max="15110" width="9" style="7"/>
    <col min="15111" max="15112" width="10.125" style="7" customWidth="1"/>
    <col min="15113" max="15360" width="9" style="7"/>
    <col min="15361" max="15361" width="12.125" style="7" customWidth="1"/>
    <col min="15362" max="15362" width="31" style="7" customWidth="1"/>
    <col min="15363" max="15366" width="9" style="7"/>
    <col min="15367" max="15368" width="10.125" style="7" customWidth="1"/>
    <col min="15369" max="15616" width="9" style="7"/>
    <col min="15617" max="15617" width="12.125" style="7" customWidth="1"/>
    <col min="15618" max="15618" width="31" style="7" customWidth="1"/>
    <col min="15619" max="15622" width="9" style="7"/>
    <col min="15623" max="15624" width="10.125" style="7" customWidth="1"/>
    <col min="15625" max="15872" width="9" style="7"/>
    <col min="15873" max="15873" width="12.125" style="7" customWidth="1"/>
    <col min="15874" max="15874" width="31" style="7" customWidth="1"/>
    <col min="15875" max="15878" width="9" style="7"/>
    <col min="15879" max="15880" width="10.125" style="7" customWidth="1"/>
    <col min="15881" max="16128" width="9" style="7"/>
    <col min="16129" max="16129" width="12.125" style="7" customWidth="1"/>
    <col min="16130" max="16130" width="31" style="7" customWidth="1"/>
    <col min="16131" max="16134" width="9" style="7"/>
    <col min="16135" max="16136" width="10.125" style="7" customWidth="1"/>
    <col min="16137" max="16384" width="9" style="7"/>
  </cols>
  <sheetData>
    <row r="1" spans="1:14" ht="26.25" customHeight="1">
      <c r="A1" s="62" t="s">
        <v>39</v>
      </c>
      <c r="B1" s="62" t="s">
        <v>40</v>
      </c>
      <c r="C1" s="67" t="s">
        <v>41</v>
      </c>
      <c r="D1" s="68"/>
      <c r="E1" s="68"/>
      <c r="F1" s="69"/>
      <c r="G1" s="70" t="s">
        <v>42</v>
      </c>
      <c r="H1" s="71"/>
      <c r="I1" s="72" t="s">
        <v>43</v>
      </c>
      <c r="J1" s="73"/>
      <c r="K1" s="74"/>
      <c r="L1" s="111" t="s">
        <v>44</v>
      </c>
      <c r="M1" s="112"/>
      <c r="N1" s="113"/>
    </row>
    <row r="2" spans="1:14">
      <c r="A2" s="66" t="s">
        <v>45</v>
      </c>
      <c r="B2" s="60" t="s">
        <v>46</v>
      </c>
      <c r="C2" s="57" t="s">
        <v>47</v>
      </c>
      <c r="D2" s="57"/>
      <c r="E2" s="57"/>
      <c r="F2" s="57"/>
      <c r="G2" s="56"/>
      <c r="H2" s="56"/>
      <c r="I2" s="55"/>
      <c r="J2" s="55"/>
      <c r="K2" s="55"/>
      <c r="L2" s="114"/>
      <c r="M2" s="114"/>
      <c r="N2" s="114"/>
    </row>
    <row r="3" spans="1:14">
      <c r="A3" s="66"/>
      <c r="B3" s="59" t="s">
        <v>48</v>
      </c>
      <c r="C3" s="115"/>
      <c r="D3" s="115"/>
      <c r="E3" s="115"/>
      <c r="F3" s="115"/>
      <c r="G3" s="115"/>
      <c r="H3" s="115"/>
      <c r="I3" s="115"/>
      <c r="J3" s="115"/>
      <c r="K3" s="115"/>
      <c r="L3" s="116" t="s">
        <v>49</v>
      </c>
      <c r="M3" s="116" t="s">
        <v>50</v>
      </c>
      <c r="N3" s="116"/>
    </row>
    <row r="4" spans="1:14">
      <c r="A4" s="66"/>
      <c r="B4" s="59" t="s">
        <v>51</v>
      </c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16"/>
      <c r="N4" s="116"/>
    </row>
    <row r="5" spans="1:14">
      <c r="A5" s="66"/>
      <c r="B5" s="60" t="s">
        <v>52</v>
      </c>
      <c r="C5" s="57"/>
      <c r="D5" s="57"/>
      <c r="E5" s="57"/>
      <c r="F5" s="57"/>
      <c r="G5" s="56"/>
      <c r="H5" s="56"/>
      <c r="I5" s="55" t="s">
        <v>53</v>
      </c>
      <c r="J5" s="55" t="s">
        <v>54</v>
      </c>
      <c r="K5" s="55"/>
      <c r="L5" s="114"/>
      <c r="M5" s="114"/>
      <c r="N5" s="114"/>
    </row>
    <row r="6" spans="1:14">
      <c r="A6" s="66"/>
      <c r="B6" s="30" t="s">
        <v>55</v>
      </c>
      <c r="C6" s="57" t="s">
        <v>56</v>
      </c>
      <c r="D6" s="57"/>
      <c r="E6" s="57"/>
      <c r="F6" s="57"/>
      <c r="G6" s="56" t="s">
        <v>57</v>
      </c>
      <c r="H6" s="56"/>
      <c r="I6" s="55" t="s">
        <v>58</v>
      </c>
      <c r="J6" s="55" t="s">
        <v>59</v>
      </c>
      <c r="K6" s="55"/>
      <c r="L6" s="114" t="s">
        <v>60</v>
      </c>
      <c r="M6" s="114"/>
      <c r="N6" s="114"/>
    </row>
    <row r="7" spans="1:14">
      <c r="A7" s="66"/>
      <c r="B7" s="59" t="s">
        <v>61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16"/>
      <c r="N7" s="116"/>
    </row>
    <row r="8" spans="1:14">
      <c r="A8" s="66"/>
      <c r="B8" s="59" t="s">
        <v>62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  <c r="N8" s="116"/>
    </row>
    <row r="9" spans="1:14">
      <c r="A9" s="66"/>
      <c r="B9" s="60" t="s">
        <v>63</v>
      </c>
      <c r="C9" s="57" t="s">
        <v>64</v>
      </c>
      <c r="D9" s="57"/>
      <c r="E9" s="57"/>
      <c r="F9" s="57"/>
      <c r="G9" s="56" t="s">
        <v>65</v>
      </c>
      <c r="H9" s="56"/>
      <c r="I9" s="55"/>
      <c r="J9" s="55"/>
      <c r="K9" s="55"/>
      <c r="L9" s="114" t="s">
        <v>66</v>
      </c>
      <c r="M9" s="114"/>
      <c r="N9" s="114"/>
    </row>
    <row r="10" spans="1:14">
      <c r="A10" s="66"/>
      <c r="B10" s="60" t="s">
        <v>67</v>
      </c>
      <c r="C10" s="57" t="s">
        <v>68</v>
      </c>
      <c r="D10" s="57" t="s">
        <v>69</v>
      </c>
      <c r="E10" s="57"/>
      <c r="F10" s="57"/>
      <c r="G10" s="56" t="s">
        <v>70</v>
      </c>
      <c r="H10" s="56"/>
      <c r="I10" s="55"/>
      <c r="J10" s="55"/>
      <c r="K10" s="55"/>
      <c r="L10" s="114" t="s">
        <v>71</v>
      </c>
      <c r="M10" s="114" t="s">
        <v>72</v>
      </c>
      <c r="N10" s="114" t="s">
        <v>73</v>
      </c>
    </row>
    <row r="11" spans="1:14">
      <c r="A11" s="66"/>
      <c r="B11" s="30" t="s">
        <v>74</v>
      </c>
      <c r="C11" s="57" t="s">
        <v>75</v>
      </c>
      <c r="D11" s="57"/>
      <c r="E11" s="57"/>
      <c r="F11" s="57"/>
      <c r="G11" s="56"/>
      <c r="H11" s="56"/>
      <c r="I11" s="55"/>
      <c r="J11" s="55"/>
      <c r="K11" s="55"/>
      <c r="L11" s="114"/>
      <c r="M11" s="114"/>
      <c r="N11" s="114"/>
    </row>
    <row r="12" spans="1:14">
      <c r="A12" s="75" t="s">
        <v>76</v>
      </c>
      <c r="B12" s="59" t="s">
        <v>77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116"/>
      <c r="N12" s="116"/>
    </row>
    <row r="13" spans="1:14">
      <c r="A13" s="75"/>
      <c r="B13" s="30" t="s">
        <v>78</v>
      </c>
      <c r="C13" s="57"/>
      <c r="D13" s="57"/>
      <c r="E13" s="57"/>
      <c r="F13" s="57"/>
      <c r="G13" s="56"/>
      <c r="H13" s="56"/>
      <c r="I13" s="55"/>
      <c r="J13" s="55" t="s">
        <v>79</v>
      </c>
      <c r="K13" s="55"/>
      <c r="L13" s="114" t="s">
        <v>80</v>
      </c>
      <c r="M13" s="114"/>
      <c r="N13" s="114"/>
    </row>
    <row r="14" spans="1:14">
      <c r="A14" s="75"/>
      <c r="B14" s="60" t="s">
        <v>81</v>
      </c>
      <c r="C14" s="57" t="s">
        <v>82</v>
      </c>
      <c r="D14" s="57"/>
      <c r="E14" s="57"/>
      <c r="F14" s="57"/>
      <c r="G14" s="56" t="s">
        <v>83</v>
      </c>
      <c r="H14" s="56" t="s">
        <v>83</v>
      </c>
      <c r="I14" s="55" t="s">
        <v>84</v>
      </c>
      <c r="J14" s="55"/>
      <c r="K14" s="55"/>
      <c r="L14" s="114"/>
      <c r="M14" s="114"/>
      <c r="N14" s="114"/>
    </row>
    <row r="15" spans="1:14">
      <c r="A15" s="75"/>
      <c r="B15" s="60" t="s">
        <v>85</v>
      </c>
      <c r="C15" s="57" t="s">
        <v>86</v>
      </c>
      <c r="D15" s="57"/>
      <c r="E15" s="57"/>
      <c r="F15" s="57"/>
      <c r="G15" s="56" t="s">
        <v>87</v>
      </c>
      <c r="H15" s="56"/>
      <c r="I15" s="55"/>
      <c r="J15" s="55"/>
      <c r="K15" s="55"/>
      <c r="L15" s="114" t="s">
        <v>88</v>
      </c>
      <c r="M15" s="114"/>
      <c r="N15" s="114"/>
    </row>
    <row r="16" spans="1:14">
      <c r="A16" s="75"/>
      <c r="B16" s="60" t="s">
        <v>89</v>
      </c>
      <c r="C16" s="57"/>
      <c r="D16" s="57"/>
      <c r="E16" s="57"/>
      <c r="F16" s="57"/>
      <c r="G16" s="56"/>
      <c r="H16" s="56"/>
      <c r="I16" s="55" t="s">
        <v>90</v>
      </c>
      <c r="J16" s="55"/>
      <c r="K16" s="55"/>
      <c r="L16" s="114"/>
      <c r="M16" s="114"/>
      <c r="N16" s="114"/>
    </row>
    <row r="17" spans="1:14">
      <c r="A17" s="75"/>
      <c r="B17" s="30" t="s">
        <v>91</v>
      </c>
      <c r="C17" s="57" t="s">
        <v>92</v>
      </c>
      <c r="D17" s="57"/>
      <c r="E17" s="57"/>
      <c r="F17" s="57"/>
      <c r="G17" s="56" t="s">
        <v>93</v>
      </c>
      <c r="H17" s="56"/>
      <c r="I17" s="55"/>
      <c r="J17" s="55"/>
      <c r="K17" s="55"/>
      <c r="L17" s="114" t="s">
        <v>94</v>
      </c>
      <c r="M17" s="114"/>
      <c r="N17" s="114"/>
    </row>
    <row r="18" spans="1:14">
      <c r="A18" s="75"/>
      <c r="B18" s="60" t="s">
        <v>95</v>
      </c>
      <c r="C18" s="57" t="s">
        <v>96</v>
      </c>
      <c r="D18" s="57"/>
      <c r="E18" s="57"/>
      <c r="F18" s="57"/>
      <c r="G18" s="56"/>
      <c r="H18" s="56"/>
      <c r="I18" s="55"/>
      <c r="J18" s="55"/>
      <c r="K18" s="55"/>
      <c r="L18" s="114"/>
      <c r="M18" s="114"/>
      <c r="N18" s="114"/>
    </row>
    <row r="19" spans="1:14">
      <c r="A19" s="75"/>
      <c r="B19" s="60" t="s">
        <v>97</v>
      </c>
      <c r="C19" s="57" t="s">
        <v>98</v>
      </c>
      <c r="D19" s="57"/>
      <c r="E19" s="57"/>
      <c r="F19" s="57"/>
      <c r="G19" s="56" t="s">
        <v>99</v>
      </c>
      <c r="H19" s="56"/>
      <c r="I19" s="55" t="s">
        <v>100</v>
      </c>
      <c r="J19" s="55"/>
      <c r="K19" s="55"/>
      <c r="L19" s="114" t="s">
        <v>101</v>
      </c>
      <c r="M19" s="114"/>
      <c r="N19" s="114"/>
    </row>
    <row r="20" spans="1:14">
      <c r="A20" s="75" t="s">
        <v>102</v>
      </c>
      <c r="B20" s="117" t="s">
        <v>103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6"/>
      <c r="M20" s="116"/>
      <c r="N20" s="116"/>
    </row>
    <row r="21" spans="1:14">
      <c r="A21" s="75"/>
      <c r="B21" s="30" t="s">
        <v>104</v>
      </c>
      <c r="C21" s="57" t="s">
        <v>105</v>
      </c>
      <c r="D21" s="57" t="s">
        <v>106</v>
      </c>
      <c r="E21" s="57" t="s">
        <v>107</v>
      </c>
      <c r="F21" s="57" t="s">
        <v>108</v>
      </c>
      <c r="G21" s="56" t="s">
        <v>109</v>
      </c>
      <c r="H21" s="56"/>
      <c r="I21" s="55"/>
      <c r="J21" s="55"/>
      <c r="K21" s="55"/>
      <c r="L21" s="114"/>
      <c r="M21" s="114"/>
      <c r="N21" s="114"/>
    </row>
    <row r="22" spans="1:14">
      <c r="A22" s="75"/>
      <c r="B22" s="30" t="s">
        <v>110</v>
      </c>
      <c r="C22" s="57" t="s">
        <v>106</v>
      </c>
      <c r="D22" s="57"/>
      <c r="E22" s="57"/>
      <c r="F22" s="57"/>
      <c r="G22" s="56"/>
      <c r="H22" s="56"/>
      <c r="I22" s="55"/>
      <c r="J22" s="55"/>
      <c r="K22" s="55"/>
      <c r="L22" s="114"/>
      <c r="M22" s="114"/>
      <c r="N22" s="114"/>
    </row>
    <row r="23" spans="1:14">
      <c r="A23" s="75"/>
      <c r="B23" s="30" t="s">
        <v>111</v>
      </c>
      <c r="C23" s="57" t="s">
        <v>82</v>
      </c>
      <c r="D23" s="57" t="s">
        <v>112</v>
      </c>
      <c r="E23" s="57"/>
      <c r="F23" s="57"/>
      <c r="G23" s="56"/>
      <c r="H23" s="56"/>
      <c r="I23" s="55"/>
      <c r="J23" s="55"/>
      <c r="K23" s="55"/>
      <c r="L23" s="114"/>
      <c r="M23" s="114"/>
      <c r="N23" s="114"/>
    </row>
    <row r="24" spans="1:14">
      <c r="A24" s="75"/>
      <c r="B24" s="30" t="s">
        <v>113</v>
      </c>
      <c r="C24" s="57"/>
      <c r="D24" s="57"/>
      <c r="E24" s="57"/>
      <c r="F24" s="57"/>
      <c r="G24" s="56" t="s">
        <v>114</v>
      </c>
      <c r="H24" s="56"/>
      <c r="I24" s="55"/>
      <c r="J24" s="55"/>
      <c r="K24" s="55"/>
      <c r="L24" s="114"/>
      <c r="M24" s="114"/>
      <c r="N24" s="114"/>
    </row>
    <row r="25" spans="1:14">
      <c r="A25" s="75"/>
      <c r="B25" s="30" t="s">
        <v>115</v>
      </c>
      <c r="C25" s="57" t="s">
        <v>86</v>
      </c>
      <c r="D25" s="57" t="s">
        <v>116</v>
      </c>
      <c r="E25" s="57"/>
      <c r="F25" s="57"/>
      <c r="G25" s="56"/>
      <c r="H25" s="56"/>
      <c r="I25" s="55"/>
      <c r="J25" s="55"/>
      <c r="K25" s="55"/>
      <c r="L25" s="114"/>
      <c r="M25" s="114"/>
      <c r="N25" s="114"/>
    </row>
    <row r="26" spans="1:14">
      <c r="A26" s="75"/>
      <c r="B26" s="60" t="s">
        <v>117</v>
      </c>
      <c r="C26" s="57" t="s">
        <v>118</v>
      </c>
      <c r="D26" s="57" t="s">
        <v>119</v>
      </c>
      <c r="E26" s="57" t="s">
        <v>119</v>
      </c>
      <c r="F26" s="57" t="s">
        <v>120</v>
      </c>
      <c r="G26" s="56"/>
      <c r="H26" s="56"/>
      <c r="I26" s="55"/>
      <c r="J26" s="55"/>
      <c r="K26" s="55"/>
      <c r="L26" s="114"/>
      <c r="M26" s="114"/>
      <c r="N26" s="114"/>
    </row>
    <row r="27" spans="1:14" ht="24.75" customHeight="1">
      <c r="A27" s="62" t="s">
        <v>121</v>
      </c>
      <c r="B27" s="30" t="s">
        <v>122</v>
      </c>
      <c r="C27" s="57" t="s">
        <v>123</v>
      </c>
      <c r="D27" s="57"/>
      <c r="E27" s="57"/>
      <c r="F27" s="57"/>
      <c r="G27" s="56" t="s">
        <v>124</v>
      </c>
      <c r="H27" s="56"/>
      <c r="I27" s="55"/>
      <c r="J27" s="55"/>
      <c r="K27" s="55"/>
      <c r="L27" s="114" t="s">
        <v>73</v>
      </c>
      <c r="M27" s="114"/>
      <c r="N27" s="114"/>
    </row>
    <row r="28" spans="1:14">
      <c r="A28" s="75" t="s">
        <v>125</v>
      </c>
      <c r="B28" s="30" t="s">
        <v>18</v>
      </c>
      <c r="C28" s="57" t="s">
        <v>47</v>
      </c>
      <c r="D28" s="57" t="s">
        <v>126</v>
      </c>
      <c r="E28" s="57"/>
      <c r="F28" s="57"/>
      <c r="G28" s="56"/>
      <c r="H28" s="56"/>
      <c r="I28" s="55" t="s">
        <v>59</v>
      </c>
      <c r="J28" s="55"/>
      <c r="K28" s="55"/>
      <c r="L28" s="114" t="s">
        <v>72</v>
      </c>
      <c r="M28" s="114"/>
      <c r="N28" s="114"/>
    </row>
    <row r="29" spans="1:14">
      <c r="A29" s="75"/>
      <c r="B29" s="30" t="s">
        <v>127</v>
      </c>
      <c r="C29" s="57"/>
      <c r="D29" s="57"/>
      <c r="E29" s="57"/>
      <c r="F29" s="57"/>
      <c r="G29" s="56"/>
      <c r="H29" s="56"/>
      <c r="I29" s="55"/>
      <c r="J29" s="55"/>
      <c r="K29" s="55"/>
      <c r="L29" s="114" t="s">
        <v>71</v>
      </c>
      <c r="M29" s="114"/>
      <c r="N29" s="114"/>
    </row>
    <row r="30" spans="1:14">
      <c r="A30" s="75"/>
      <c r="B30" s="30" t="s">
        <v>128</v>
      </c>
      <c r="C30" s="57" t="s">
        <v>129</v>
      </c>
      <c r="D30" s="57"/>
      <c r="E30" s="57"/>
      <c r="F30" s="57"/>
      <c r="G30" s="56"/>
      <c r="H30" s="56"/>
      <c r="I30" s="55"/>
      <c r="J30" s="55"/>
      <c r="K30" s="55"/>
      <c r="L30" s="114"/>
      <c r="M30" s="114"/>
      <c r="N30" s="114"/>
    </row>
    <row r="31" spans="1:14">
      <c r="A31" s="66" t="s">
        <v>130</v>
      </c>
      <c r="B31" s="30" t="s">
        <v>131</v>
      </c>
      <c r="C31" s="57"/>
      <c r="D31" s="57"/>
      <c r="E31" s="57"/>
      <c r="F31" s="57"/>
      <c r="G31" s="56"/>
      <c r="H31" s="56"/>
      <c r="I31" s="55" t="s">
        <v>132</v>
      </c>
      <c r="J31" s="55" t="s">
        <v>133</v>
      </c>
      <c r="K31" s="55" t="s">
        <v>134</v>
      </c>
      <c r="L31" s="114"/>
      <c r="M31" s="114"/>
      <c r="N31" s="114"/>
    </row>
    <row r="32" spans="1:14">
      <c r="A32" s="66"/>
      <c r="B32" s="60" t="s">
        <v>135</v>
      </c>
      <c r="C32" s="57" t="s">
        <v>136</v>
      </c>
      <c r="D32" s="57" t="s">
        <v>136</v>
      </c>
      <c r="E32" s="57"/>
      <c r="F32" s="57"/>
      <c r="G32" s="56"/>
      <c r="H32" s="56"/>
      <c r="I32" s="55"/>
      <c r="J32" s="55"/>
      <c r="K32" s="55"/>
      <c r="L32" s="114"/>
      <c r="M32" s="114"/>
      <c r="N32" s="114"/>
    </row>
    <row r="33" spans="1:14">
      <c r="A33" s="66"/>
      <c r="B33" s="60" t="s">
        <v>17</v>
      </c>
      <c r="C33" s="57" t="s">
        <v>137</v>
      </c>
      <c r="D33" s="57"/>
      <c r="E33" s="57"/>
      <c r="F33" s="57"/>
      <c r="G33" s="56" t="s">
        <v>138</v>
      </c>
      <c r="H33" s="56"/>
      <c r="I33" s="55"/>
      <c r="J33" s="55"/>
      <c r="K33" s="55"/>
      <c r="L33" s="114" t="s">
        <v>139</v>
      </c>
      <c r="M33" s="114"/>
      <c r="N33" s="114"/>
    </row>
    <row r="34" spans="1:14">
      <c r="A34" s="66"/>
      <c r="B34" s="60" t="s">
        <v>140</v>
      </c>
      <c r="C34" s="57" t="s">
        <v>141</v>
      </c>
      <c r="D34" s="57"/>
      <c r="E34" s="57"/>
      <c r="F34" s="57"/>
      <c r="G34" s="56"/>
      <c r="H34" s="56"/>
      <c r="I34" s="55"/>
      <c r="J34" s="55"/>
      <c r="K34" s="55"/>
      <c r="L34" s="114" t="s">
        <v>142</v>
      </c>
      <c r="M34" s="114"/>
      <c r="N34" s="114"/>
    </row>
    <row r="35" spans="1:14">
      <c r="A35" s="66"/>
      <c r="B35" s="30" t="s">
        <v>143</v>
      </c>
      <c r="C35" s="57"/>
      <c r="D35" s="57"/>
      <c r="E35" s="57"/>
      <c r="F35" s="57"/>
      <c r="G35" s="56"/>
      <c r="H35" s="56"/>
      <c r="I35" s="55" t="s">
        <v>144</v>
      </c>
      <c r="J35" s="55"/>
      <c r="K35" s="55"/>
      <c r="L35" s="114"/>
      <c r="M35" s="114"/>
      <c r="N35" s="114"/>
    </row>
    <row r="36" spans="1:14">
      <c r="A36" s="66" t="s">
        <v>145</v>
      </c>
      <c r="B36" s="30" t="s">
        <v>146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6"/>
      <c r="M36" s="116"/>
      <c r="N36" s="116"/>
    </row>
    <row r="37" spans="1:14">
      <c r="A37" s="66"/>
      <c r="B37" s="30" t="s">
        <v>147</v>
      </c>
      <c r="C37" s="57" t="s">
        <v>148</v>
      </c>
      <c r="D37" s="57" t="s">
        <v>149</v>
      </c>
      <c r="E37" s="57"/>
      <c r="F37" s="57"/>
      <c r="G37" s="56"/>
      <c r="H37" s="56"/>
      <c r="I37" s="55"/>
      <c r="J37" s="55"/>
      <c r="K37" s="55"/>
      <c r="L37" s="114"/>
      <c r="M37" s="114"/>
      <c r="N37" s="114"/>
    </row>
    <row r="38" spans="1:14">
      <c r="A38" s="66"/>
      <c r="B38" s="59" t="s">
        <v>150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4" t="s">
        <v>151</v>
      </c>
      <c r="M38" s="114"/>
      <c r="N38" s="114"/>
    </row>
    <row r="39" spans="1:14">
      <c r="A39" s="66"/>
      <c r="B39" s="59" t="s">
        <v>152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116"/>
      <c r="N39" s="116"/>
    </row>
    <row r="40" spans="1:14">
      <c r="A40" s="61" t="s">
        <v>153</v>
      </c>
      <c r="B40" s="58"/>
      <c r="C40" s="57" t="s">
        <v>154</v>
      </c>
      <c r="D40" s="57"/>
      <c r="E40" s="57"/>
      <c r="F40" s="57"/>
      <c r="G40" s="56"/>
      <c r="H40" s="56"/>
      <c r="I40" s="55"/>
      <c r="J40" s="55"/>
      <c r="K40" s="55"/>
      <c r="L40" s="114"/>
      <c r="M40" s="114"/>
      <c r="N40" s="114"/>
    </row>
    <row r="43" spans="1:14">
      <c r="A43" s="61" t="s">
        <v>155</v>
      </c>
      <c r="B43" s="54"/>
    </row>
  </sheetData>
  <mergeCells count="10">
    <mergeCell ref="A20:A26"/>
    <mergeCell ref="A28:A30"/>
    <mergeCell ref="A31:A35"/>
    <mergeCell ref="A36:A39"/>
    <mergeCell ref="C1:F1"/>
    <mergeCell ref="G1:H1"/>
    <mergeCell ref="I1:K1"/>
    <mergeCell ref="L1:N1"/>
    <mergeCell ref="A2:A11"/>
    <mergeCell ref="A12:A19"/>
  </mergeCells>
  <phoneticPr fontId="2" type="noConversion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&amp;L檔案:\&amp;Z&amp;F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"/>
  <sheetViews>
    <sheetView workbookViewId="0">
      <selection activeCell="K27" sqref="K27"/>
    </sheetView>
  </sheetViews>
  <sheetFormatPr defaultRowHeight="16.5"/>
  <cols>
    <col min="1" max="1" width="11.375" customWidth="1"/>
  </cols>
  <sheetData>
    <row r="1" spans="1:10" ht="30.75" customHeight="1">
      <c r="A1" s="118" t="s">
        <v>227</v>
      </c>
      <c r="B1" s="118"/>
      <c r="C1" s="118"/>
      <c r="D1" s="118"/>
      <c r="E1" s="118"/>
      <c r="F1" s="118"/>
      <c r="G1" s="118"/>
      <c r="H1" s="118"/>
      <c r="I1" s="118"/>
      <c r="J1" s="123"/>
    </row>
    <row r="2" spans="1:10" ht="25.5" customHeight="1">
      <c r="A2" s="122" t="s">
        <v>226</v>
      </c>
      <c r="B2" s="122" t="s">
        <v>225</v>
      </c>
      <c r="C2" s="122" t="s">
        <v>224</v>
      </c>
      <c r="D2" s="122" t="s">
        <v>223</v>
      </c>
      <c r="E2" s="122" t="s">
        <v>222</v>
      </c>
      <c r="F2" s="122" t="s">
        <v>221</v>
      </c>
      <c r="G2" s="122" t="s">
        <v>220</v>
      </c>
      <c r="H2" s="122" t="s">
        <v>219</v>
      </c>
      <c r="I2" s="122" t="s">
        <v>218</v>
      </c>
      <c r="J2" s="122" t="s">
        <v>217</v>
      </c>
    </row>
    <row r="3" spans="1:10" ht="25.5" customHeight="1">
      <c r="A3" s="121" t="s">
        <v>216</v>
      </c>
      <c r="B3" s="121">
        <v>40</v>
      </c>
      <c r="C3" s="121">
        <v>31</v>
      </c>
      <c r="D3" s="121">
        <v>46</v>
      </c>
      <c r="E3" s="121">
        <v>8</v>
      </c>
      <c r="F3" s="121">
        <v>20</v>
      </c>
      <c r="G3" s="121">
        <v>20</v>
      </c>
      <c r="H3" s="121">
        <v>0</v>
      </c>
      <c r="I3" s="121">
        <v>9</v>
      </c>
      <c r="J3" s="121">
        <f>SUM(B3:I3)</f>
        <v>174</v>
      </c>
    </row>
    <row r="4" spans="1:10" ht="25.5" customHeight="1">
      <c r="A4" s="120" t="s">
        <v>215</v>
      </c>
      <c r="B4" s="120">
        <v>49</v>
      </c>
      <c r="C4" s="120">
        <v>43</v>
      </c>
      <c r="D4" s="120">
        <v>58</v>
      </c>
      <c r="E4" s="120">
        <v>15</v>
      </c>
      <c r="F4" s="120">
        <v>25</v>
      </c>
      <c r="G4" s="120">
        <v>16</v>
      </c>
      <c r="H4" s="120">
        <v>1</v>
      </c>
      <c r="I4" s="120">
        <v>8</v>
      </c>
      <c r="J4" s="120">
        <f>SUM(B4:I4)</f>
        <v>215</v>
      </c>
    </row>
    <row r="5" spans="1:10" ht="25.5" customHeight="1">
      <c r="A5" s="119" t="s">
        <v>214</v>
      </c>
      <c r="B5" s="119">
        <v>52</v>
      </c>
      <c r="C5" s="119">
        <v>40</v>
      </c>
      <c r="D5" s="119">
        <v>41</v>
      </c>
      <c r="E5" s="119">
        <v>11</v>
      </c>
      <c r="F5" s="119">
        <v>23</v>
      </c>
      <c r="G5" s="119">
        <v>17</v>
      </c>
      <c r="H5" s="119">
        <v>0</v>
      </c>
      <c r="I5" s="119">
        <v>8</v>
      </c>
      <c r="J5" s="119">
        <f>SUM(B5:I5)</f>
        <v>192</v>
      </c>
    </row>
    <row r="7" spans="1:10" ht="27.75" customHeight="1">
      <c r="A7" s="118" t="s">
        <v>213</v>
      </c>
      <c r="B7" s="118"/>
      <c r="C7" s="118"/>
      <c r="D7" s="118"/>
      <c r="E7" s="118"/>
      <c r="F7" s="118"/>
      <c r="G7" s="118"/>
      <c r="H7" s="118"/>
      <c r="I7" s="118"/>
    </row>
  </sheetData>
  <mergeCells count="2">
    <mergeCell ref="A7:I7"/>
    <mergeCell ref="A1:I1"/>
  </mergeCells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46"/>
  <sheetViews>
    <sheetView showZeros="0" workbookViewId="0">
      <pane xSplit="2" ySplit="3" topLeftCell="C4" activePane="bottomRight" state="frozen"/>
      <selection activeCell="B48" sqref="B48"/>
      <selection pane="topRight" activeCell="B48" sqref="B48"/>
      <selection pane="bottomLeft" activeCell="B48" sqref="B48"/>
      <selection pane="bottomRight" activeCell="C50" sqref="C50"/>
    </sheetView>
  </sheetViews>
  <sheetFormatPr defaultRowHeight="16.5"/>
  <cols>
    <col min="1" max="1" width="20.75" style="7" bestFit="1" customWidth="1"/>
    <col min="2" max="2" width="31.5" style="7" customWidth="1"/>
    <col min="3" max="28" width="5" style="7" customWidth="1"/>
    <col min="29" max="30" width="5.125" style="7" customWidth="1"/>
    <col min="31" max="256" width="9" style="7"/>
    <col min="257" max="257" width="20.75" style="7" bestFit="1" customWidth="1"/>
    <col min="258" max="258" width="31.5" style="7" customWidth="1"/>
    <col min="259" max="284" width="5" style="7" customWidth="1"/>
    <col min="285" max="286" width="5.125" style="7" customWidth="1"/>
    <col min="287" max="512" width="9" style="7"/>
    <col min="513" max="513" width="20.75" style="7" bestFit="1" customWidth="1"/>
    <col min="514" max="514" width="31.5" style="7" customWidth="1"/>
    <col min="515" max="540" width="5" style="7" customWidth="1"/>
    <col min="541" max="542" width="5.125" style="7" customWidth="1"/>
    <col min="543" max="768" width="9" style="7"/>
    <col min="769" max="769" width="20.75" style="7" bestFit="1" customWidth="1"/>
    <col min="770" max="770" width="31.5" style="7" customWidth="1"/>
    <col min="771" max="796" width="5" style="7" customWidth="1"/>
    <col min="797" max="798" width="5.125" style="7" customWidth="1"/>
    <col min="799" max="1024" width="9" style="7"/>
    <col min="1025" max="1025" width="20.75" style="7" bestFit="1" customWidth="1"/>
    <col min="1026" max="1026" width="31.5" style="7" customWidth="1"/>
    <col min="1027" max="1052" width="5" style="7" customWidth="1"/>
    <col min="1053" max="1054" width="5.125" style="7" customWidth="1"/>
    <col min="1055" max="1280" width="9" style="7"/>
    <col min="1281" max="1281" width="20.75" style="7" bestFit="1" customWidth="1"/>
    <col min="1282" max="1282" width="31.5" style="7" customWidth="1"/>
    <col min="1283" max="1308" width="5" style="7" customWidth="1"/>
    <col min="1309" max="1310" width="5.125" style="7" customWidth="1"/>
    <col min="1311" max="1536" width="9" style="7"/>
    <col min="1537" max="1537" width="20.75" style="7" bestFit="1" customWidth="1"/>
    <col min="1538" max="1538" width="31.5" style="7" customWidth="1"/>
    <col min="1539" max="1564" width="5" style="7" customWidth="1"/>
    <col min="1565" max="1566" width="5.125" style="7" customWidth="1"/>
    <col min="1567" max="1792" width="9" style="7"/>
    <col min="1793" max="1793" width="20.75" style="7" bestFit="1" customWidth="1"/>
    <col min="1794" max="1794" width="31.5" style="7" customWidth="1"/>
    <col min="1795" max="1820" width="5" style="7" customWidth="1"/>
    <col min="1821" max="1822" width="5.125" style="7" customWidth="1"/>
    <col min="1823" max="2048" width="9" style="7"/>
    <col min="2049" max="2049" width="20.75" style="7" bestFit="1" customWidth="1"/>
    <col min="2050" max="2050" width="31.5" style="7" customWidth="1"/>
    <col min="2051" max="2076" width="5" style="7" customWidth="1"/>
    <col min="2077" max="2078" width="5.125" style="7" customWidth="1"/>
    <col min="2079" max="2304" width="9" style="7"/>
    <col min="2305" max="2305" width="20.75" style="7" bestFit="1" customWidth="1"/>
    <col min="2306" max="2306" width="31.5" style="7" customWidth="1"/>
    <col min="2307" max="2332" width="5" style="7" customWidth="1"/>
    <col min="2333" max="2334" width="5.125" style="7" customWidth="1"/>
    <col min="2335" max="2560" width="9" style="7"/>
    <col min="2561" max="2561" width="20.75" style="7" bestFit="1" customWidth="1"/>
    <col min="2562" max="2562" width="31.5" style="7" customWidth="1"/>
    <col min="2563" max="2588" width="5" style="7" customWidth="1"/>
    <col min="2589" max="2590" width="5.125" style="7" customWidth="1"/>
    <col min="2591" max="2816" width="9" style="7"/>
    <col min="2817" max="2817" width="20.75" style="7" bestFit="1" customWidth="1"/>
    <col min="2818" max="2818" width="31.5" style="7" customWidth="1"/>
    <col min="2819" max="2844" width="5" style="7" customWidth="1"/>
    <col min="2845" max="2846" width="5.125" style="7" customWidth="1"/>
    <col min="2847" max="3072" width="9" style="7"/>
    <col min="3073" max="3073" width="20.75" style="7" bestFit="1" customWidth="1"/>
    <col min="3074" max="3074" width="31.5" style="7" customWidth="1"/>
    <col min="3075" max="3100" width="5" style="7" customWidth="1"/>
    <col min="3101" max="3102" width="5.125" style="7" customWidth="1"/>
    <col min="3103" max="3328" width="9" style="7"/>
    <col min="3329" max="3329" width="20.75" style="7" bestFit="1" customWidth="1"/>
    <col min="3330" max="3330" width="31.5" style="7" customWidth="1"/>
    <col min="3331" max="3356" width="5" style="7" customWidth="1"/>
    <col min="3357" max="3358" width="5.125" style="7" customWidth="1"/>
    <col min="3359" max="3584" width="9" style="7"/>
    <col min="3585" max="3585" width="20.75" style="7" bestFit="1" customWidth="1"/>
    <col min="3586" max="3586" width="31.5" style="7" customWidth="1"/>
    <col min="3587" max="3612" width="5" style="7" customWidth="1"/>
    <col min="3613" max="3614" width="5.125" style="7" customWidth="1"/>
    <col min="3615" max="3840" width="9" style="7"/>
    <col min="3841" max="3841" width="20.75" style="7" bestFit="1" customWidth="1"/>
    <col min="3842" max="3842" width="31.5" style="7" customWidth="1"/>
    <col min="3843" max="3868" width="5" style="7" customWidth="1"/>
    <col min="3869" max="3870" width="5.125" style="7" customWidth="1"/>
    <col min="3871" max="4096" width="9" style="7"/>
    <col min="4097" max="4097" width="20.75" style="7" bestFit="1" customWidth="1"/>
    <col min="4098" max="4098" width="31.5" style="7" customWidth="1"/>
    <col min="4099" max="4124" width="5" style="7" customWidth="1"/>
    <col min="4125" max="4126" width="5.125" style="7" customWidth="1"/>
    <col min="4127" max="4352" width="9" style="7"/>
    <col min="4353" max="4353" width="20.75" style="7" bestFit="1" customWidth="1"/>
    <col min="4354" max="4354" width="31.5" style="7" customWidth="1"/>
    <col min="4355" max="4380" width="5" style="7" customWidth="1"/>
    <col min="4381" max="4382" width="5.125" style="7" customWidth="1"/>
    <col min="4383" max="4608" width="9" style="7"/>
    <col min="4609" max="4609" width="20.75" style="7" bestFit="1" customWidth="1"/>
    <col min="4610" max="4610" width="31.5" style="7" customWidth="1"/>
    <col min="4611" max="4636" width="5" style="7" customWidth="1"/>
    <col min="4637" max="4638" width="5.125" style="7" customWidth="1"/>
    <col min="4639" max="4864" width="9" style="7"/>
    <col min="4865" max="4865" width="20.75" style="7" bestFit="1" customWidth="1"/>
    <col min="4866" max="4866" width="31.5" style="7" customWidth="1"/>
    <col min="4867" max="4892" width="5" style="7" customWidth="1"/>
    <col min="4893" max="4894" width="5.125" style="7" customWidth="1"/>
    <col min="4895" max="5120" width="9" style="7"/>
    <col min="5121" max="5121" width="20.75" style="7" bestFit="1" customWidth="1"/>
    <col min="5122" max="5122" width="31.5" style="7" customWidth="1"/>
    <col min="5123" max="5148" width="5" style="7" customWidth="1"/>
    <col min="5149" max="5150" width="5.125" style="7" customWidth="1"/>
    <col min="5151" max="5376" width="9" style="7"/>
    <col min="5377" max="5377" width="20.75" style="7" bestFit="1" customWidth="1"/>
    <col min="5378" max="5378" width="31.5" style="7" customWidth="1"/>
    <col min="5379" max="5404" width="5" style="7" customWidth="1"/>
    <col min="5405" max="5406" width="5.125" style="7" customWidth="1"/>
    <col min="5407" max="5632" width="9" style="7"/>
    <col min="5633" max="5633" width="20.75" style="7" bestFit="1" customWidth="1"/>
    <col min="5634" max="5634" width="31.5" style="7" customWidth="1"/>
    <col min="5635" max="5660" width="5" style="7" customWidth="1"/>
    <col min="5661" max="5662" width="5.125" style="7" customWidth="1"/>
    <col min="5663" max="5888" width="9" style="7"/>
    <col min="5889" max="5889" width="20.75" style="7" bestFit="1" customWidth="1"/>
    <col min="5890" max="5890" width="31.5" style="7" customWidth="1"/>
    <col min="5891" max="5916" width="5" style="7" customWidth="1"/>
    <col min="5917" max="5918" width="5.125" style="7" customWidth="1"/>
    <col min="5919" max="6144" width="9" style="7"/>
    <col min="6145" max="6145" width="20.75" style="7" bestFit="1" customWidth="1"/>
    <col min="6146" max="6146" width="31.5" style="7" customWidth="1"/>
    <col min="6147" max="6172" width="5" style="7" customWidth="1"/>
    <col min="6173" max="6174" width="5.125" style="7" customWidth="1"/>
    <col min="6175" max="6400" width="9" style="7"/>
    <col min="6401" max="6401" width="20.75" style="7" bestFit="1" customWidth="1"/>
    <col min="6402" max="6402" width="31.5" style="7" customWidth="1"/>
    <col min="6403" max="6428" width="5" style="7" customWidth="1"/>
    <col min="6429" max="6430" width="5.125" style="7" customWidth="1"/>
    <col min="6431" max="6656" width="9" style="7"/>
    <col min="6657" max="6657" width="20.75" style="7" bestFit="1" customWidth="1"/>
    <col min="6658" max="6658" width="31.5" style="7" customWidth="1"/>
    <col min="6659" max="6684" width="5" style="7" customWidth="1"/>
    <col min="6685" max="6686" width="5.125" style="7" customWidth="1"/>
    <col min="6687" max="6912" width="9" style="7"/>
    <col min="6913" max="6913" width="20.75" style="7" bestFit="1" customWidth="1"/>
    <col min="6914" max="6914" width="31.5" style="7" customWidth="1"/>
    <col min="6915" max="6940" width="5" style="7" customWidth="1"/>
    <col min="6941" max="6942" width="5.125" style="7" customWidth="1"/>
    <col min="6943" max="7168" width="9" style="7"/>
    <col min="7169" max="7169" width="20.75" style="7" bestFit="1" customWidth="1"/>
    <col min="7170" max="7170" width="31.5" style="7" customWidth="1"/>
    <col min="7171" max="7196" width="5" style="7" customWidth="1"/>
    <col min="7197" max="7198" width="5.125" style="7" customWidth="1"/>
    <col min="7199" max="7424" width="9" style="7"/>
    <col min="7425" max="7425" width="20.75" style="7" bestFit="1" customWidth="1"/>
    <col min="7426" max="7426" width="31.5" style="7" customWidth="1"/>
    <col min="7427" max="7452" width="5" style="7" customWidth="1"/>
    <col min="7453" max="7454" width="5.125" style="7" customWidth="1"/>
    <col min="7455" max="7680" width="9" style="7"/>
    <col min="7681" max="7681" width="20.75" style="7" bestFit="1" customWidth="1"/>
    <col min="7682" max="7682" width="31.5" style="7" customWidth="1"/>
    <col min="7683" max="7708" width="5" style="7" customWidth="1"/>
    <col min="7709" max="7710" width="5.125" style="7" customWidth="1"/>
    <col min="7711" max="7936" width="9" style="7"/>
    <col min="7937" max="7937" width="20.75" style="7" bestFit="1" customWidth="1"/>
    <col min="7938" max="7938" width="31.5" style="7" customWidth="1"/>
    <col min="7939" max="7964" width="5" style="7" customWidth="1"/>
    <col min="7965" max="7966" width="5.125" style="7" customWidth="1"/>
    <col min="7967" max="8192" width="9" style="7"/>
    <col min="8193" max="8193" width="20.75" style="7" bestFit="1" customWidth="1"/>
    <col min="8194" max="8194" width="31.5" style="7" customWidth="1"/>
    <col min="8195" max="8220" width="5" style="7" customWidth="1"/>
    <col min="8221" max="8222" width="5.125" style="7" customWidth="1"/>
    <col min="8223" max="8448" width="9" style="7"/>
    <col min="8449" max="8449" width="20.75" style="7" bestFit="1" customWidth="1"/>
    <col min="8450" max="8450" width="31.5" style="7" customWidth="1"/>
    <col min="8451" max="8476" width="5" style="7" customWidth="1"/>
    <col min="8477" max="8478" width="5.125" style="7" customWidth="1"/>
    <col min="8479" max="8704" width="9" style="7"/>
    <col min="8705" max="8705" width="20.75" style="7" bestFit="1" customWidth="1"/>
    <col min="8706" max="8706" width="31.5" style="7" customWidth="1"/>
    <col min="8707" max="8732" width="5" style="7" customWidth="1"/>
    <col min="8733" max="8734" width="5.125" style="7" customWidth="1"/>
    <col min="8735" max="8960" width="9" style="7"/>
    <col min="8961" max="8961" width="20.75" style="7" bestFit="1" customWidth="1"/>
    <col min="8962" max="8962" width="31.5" style="7" customWidth="1"/>
    <col min="8963" max="8988" width="5" style="7" customWidth="1"/>
    <col min="8989" max="8990" width="5.125" style="7" customWidth="1"/>
    <col min="8991" max="9216" width="9" style="7"/>
    <col min="9217" max="9217" width="20.75" style="7" bestFit="1" customWidth="1"/>
    <col min="9218" max="9218" width="31.5" style="7" customWidth="1"/>
    <col min="9219" max="9244" width="5" style="7" customWidth="1"/>
    <col min="9245" max="9246" width="5.125" style="7" customWidth="1"/>
    <col min="9247" max="9472" width="9" style="7"/>
    <col min="9473" max="9473" width="20.75" style="7" bestFit="1" customWidth="1"/>
    <col min="9474" max="9474" width="31.5" style="7" customWidth="1"/>
    <col min="9475" max="9500" width="5" style="7" customWidth="1"/>
    <col min="9501" max="9502" width="5.125" style="7" customWidth="1"/>
    <col min="9503" max="9728" width="9" style="7"/>
    <col min="9729" max="9729" width="20.75" style="7" bestFit="1" customWidth="1"/>
    <col min="9730" max="9730" width="31.5" style="7" customWidth="1"/>
    <col min="9731" max="9756" width="5" style="7" customWidth="1"/>
    <col min="9757" max="9758" width="5.125" style="7" customWidth="1"/>
    <col min="9759" max="9984" width="9" style="7"/>
    <col min="9985" max="9985" width="20.75" style="7" bestFit="1" customWidth="1"/>
    <col min="9986" max="9986" width="31.5" style="7" customWidth="1"/>
    <col min="9987" max="10012" width="5" style="7" customWidth="1"/>
    <col min="10013" max="10014" width="5.125" style="7" customWidth="1"/>
    <col min="10015" max="10240" width="9" style="7"/>
    <col min="10241" max="10241" width="20.75" style="7" bestFit="1" customWidth="1"/>
    <col min="10242" max="10242" width="31.5" style="7" customWidth="1"/>
    <col min="10243" max="10268" width="5" style="7" customWidth="1"/>
    <col min="10269" max="10270" width="5.125" style="7" customWidth="1"/>
    <col min="10271" max="10496" width="9" style="7"/>
    <col min="10497" max="10497" width="20.75" style="7" bestFit="1" customWidth="1"/>
    <col min="10498" max="10498" width="31.5" style="7" customWidth="1"/>
    <col min="10499" max="10524" width="5" style="7" customWidth="1"/>
    <col min="10525" max="10526" width="5.125" style="7" customWidth="1"/>
    <col min="10527" max="10752" width="9" style="7"/>
    <col min="10753" max="10753" width="20.75" style="7" bestFit="1" customWidth="1"/>
    <col min="10754" max="10754" width="31.5" style="7" customWidth="1"/>
    <col min="10755" max="10780" width="5" style="7" customWidth="1"/>
    <col min="10781" max="10782" width="5.125" style="7" customWidth="1"/>
    <col min="10783" max="11008" width="9" style="7"/>
    <col min="11009" max="11009" width="20.75" style="7" bestFit="1" customWidth="1"/>
    <col min="11010" max="11010" width="31.5" style="7" customWidth="1"/>
    <col min="11011" max="11036" width="5" style="7" customWidth="1"/>
    <col min="11037" max="11038" width="5.125" style="7" customWidth="1"/>
    <col min="11039" max="11264" width="9" style="7"/>
    <col min="11265" max="11265" width="20.75" style="7" bestFit="1" customWidth="1"/>
    <col min="11266" max="11266" width="31.5" style="7" customWidth="1"/>
    <col min="11267" max="11292" width="5" style="7" customWidth="1"/>
    <col min="11293" max="11294" width="5.125" style="7" customWidth="1"/>
    <col min="11295" max="11520" width="9" style="7"/>
    <col min="11521" max="11521" width="20.75" style="7" bestFit="1" customWidth="1"/>
    <col min="11522" max="11522" width="31.5" style="7" customWidth="1"/>
    <col min="11523" max="11548" width="5" style="7" customWidth="1"/>
    <col min="11549" max="11550" width="5.125" style="7" customWidth="1"/>
    <col min="11551" max="11776" width="9" style="7"/>
    <col min="11777" max="11777" width="20.75" style="7" bestFit="1" customWidth="1"/>
    <col min="11778" max="11778" width="31.5" style="7" customWidth="1"/>
    <col min="11779" max="11804" width="5" style="7" customWidth="1"/>
    <col min="11805" max="11806" width="5.125" style="7" customWidth="1"/>
    <col min="11807" max="12032" width="9" style="7"/>
    <col min="12033" max="12033" width="20.75" style="7" bestFit="1" customWidth="1"/>
    <col min="12034" max="12034" width="31.5" style="7" customWidth="1"/>
    <col min="12035" max="12060" width="5" style="7" customWidth="1"/>
    <col min="12061" max="12062" width="5.125" style="7" customWidth="1"/>
    <col min="12063" max="12288" width="9" style="7"/>
    <col min="12289" max="12289" width="20.75" style="7" bestFit="1" customWidth="1"/>
    <col min="12290" max="12290" width="31.5" style="7" customWidth="1"/>
    <col min="12291" max="12316" width="5" style="7" customWidth="1"/>
    <col min="12317" max="12318" width="5.125" style="7" customWidth="1"/>
    <col min="12319" max="12544" width="9" style="7"/>
    <col min="12545" max="12545" width="20.75" style="7" bestFit="1" customWidth="1"/>
    <col min="12546" max="12546" width="31.5" style="7" customWidth="1"/>
    <col min="12547" max="12572" width="5" style="7" customWidth="1"/>
    <col min="12573" max="12574" width="5.125" style="7" customWidth="1"/>
    <col min="12575" max="12800" width="9" style="7"/>
    <col min="12801" max="12801" width="20.75" style="7" bestFit="1" customWidth="1"/>
    <col min="12802" max="12802" width="31.5" style="7" customWidth="1"/>
    <col min="12803" max="12828" width="5" style="7" customWidth="1"/>
    <col min="12829" max="12830" width="5.125" style="7" customWidth="1"/>
    <col min="12831" max="13056" width="9" style="7"/>
    <col min="13057" max="13057" width="20.75" style="7" bestFit="1" customWidth="1"/>
    <col min="13058" max="13058" width="31.5" style="7" customWidth="1"/>
    <col min="13059" max="13084" width="5" style="7" customWidth="1"/>
    <col min="13085" max="13086" width="5.125" style="7" customWidth="1"/>
    <col min="13087" max="13312" width="9" style="7"/>
    <col min="13313" max="13313" width="20.75" style="7" bestFit="1" customWidth="1"/>
    <col min="13314" max="13314" width="31.5" style="7" customWidth="1"/>
    <col min="13315" max="13340" width="5" style="7" customWidth="1"/>
    <col min="13341" max="13342" width="5.125" style="7" customWidth="1"/>
    <col min="13343" max="13568" width="9" style="7"/>
    <col min="13569" max="13569" width="20.75" style="7" bestFit="1" customWidth="1"/>
    <col min="13570" max="13570" width="31.5" style="7" customWidth="1"/>
    <col min="13571" max="13596" width="5" style="7" customWidth="1"/>
    <col min="13597" max="13598" width="5.125" style="7" customWidth="1"/>
    <col min="13599" max="13824" width="9" style="7"/>
    <col min="13825" max="13825" width="20.75" style="7" bestFit="1" customWidth="1"/>
    <col min="13826" max="13826" width="31.5" style="7" customWidth="1"/>
    <col min="13827" max="13852" width="5" style="7" customWidth="1"/>
    <col min="13853" max="13854" width="5.125" style="7" customWidth="1"/>
    <col min="13855" max="14080" width="9" style="7"/>
    <col min="14081" max="14081" width="20.75" style="7" bestFit="1" customWidth="1"/>
    <col min="14082" max="14082" width="31.5" style="7" customWidth="1"/>
    <col min="14083" max="14108" width="5" style="7" customWidth="1"/>
    <col min="14109" max="14110" width="5.125" style="7" customWidth="1"/>
    <col min="14111" max="14336" width="9" style="7"/>
    <col min="14337" max="14337" width="20.75" style="7" bestFit="1" customWidth="1"/>
    <col min="14338" max="14338" width="31.5" style="7" customWidth="1"/>
    <col min="14339" max="14364" width="5" style="7" customWidth="1"/>
    <col min="14365" max="14366" width="5.125" style="7" customWidth="1"/>
    <col min="14367" max="14592" width="9" style="7"/>
    <col min="14593" max="14593" width="20.75" style="7" bestFit="1" customWidth="1"/>
    <col min="14594" max="14594" width="31.5" style="7" customWidth="1"/>
    <col min="14595" max="14620" width="5" style="7" customWidth="1"/>
    <col min="14621" max="14622" width="5.125" style="7" customWidth="1"/>
    <col min="14623" max="14848" width="9" style="7"/>
    <col min="14849" max="14849" width="20.75" style="7" bestFit="1" customWidth="1"/>
    <col min="14850" max="14850" width="31.5" style="7" customWidth="1"/>
    <col min="14851" max="14876" width="5" style="7" customWidth="1"/>
    <col min="14877" max="14878" width="5.125" style="7" customWidth="1"/>
    <col min="14879" max="15104" width="9" style="7"/>
    <col min="15105" max="15105" width="20.75" style="7" bestFit="1" customWidth="1"/>
    <col min="15106" max="15106" width="31.5" style="7" customWidth="1"/>
    <col min="15107" max="15132" width="5" style="7" customWidth="1"/>
    <col min="15133" max="15134" width="5.125" style="7" customWidth="1"/>
    <col min="15135" max="15360" width="9" style="7"/>
    <col min="15361" max="15361" width="20.75" style="7" bestFit="1" customWidth="1"/>
    <col min="15362" max="15362" width="31.5" style="7" customWidth="1"/>
    <col min="15363" max="15388" width="5" style="7" customWidth="1"/>
    <col min="15389" max="15390" width="5.125" style="7" customWidth="1"/>
    <col min="15391" max="15616" width="9" style="7"/>
    <col min="15617" max="15617" width="20.75" style="7" bestFit="1" customWidth="1"/>
    <col min="15618" max="15618" width="31.5" style="7" customWidth="1"/>
    <col min="15619" max="15644" width="5" style="7" customWidth="1"/>
    <col min="15645" max="15646" width="5.125" style="7" customWidth="1"/>
    <col min="15647" max="15872" width="9" style="7"/>
    <col min="15873" max="15873" width="20.75" style="7" bestFit="1" customWidth="1"/>
    <col min="15874" max="15874" width="31.5" style="7" customWidth="1"/>
    <col min="15875" max="15900" width="5" style="7" customWidth="1"/>
    <col min="15901" max="15902" width="5.125" style="7" customWidth="1"/>
    <col min="15903" max="16128" width="9" style="7"/>
    <col min="16129" max="16129" width="20.75" style="7" bestFit="1" customWidth="1"/>
    <col min="16130" max="16130" width="31.5" style="7" customWidth="1"/>
    <col min="16131" max="16156" width="5" style="7" customWidth="1"/>
    <col min="16157" max="16158" width="5.125" style="7" customWidth="1"/>
    <col min="16159" max="16384" width="9" style="7"/>
  </cols>
  <sheetData>
    <row r="1" spans="1:30" ht="28.5" customHeight="1" thickBot="1">
      <c r="A1" s="81" t="s">
        <v>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20.25" customHeight="1" thickBot="1">
      <c r="A2" s="53" t="s">
        <v>39</v>
      </c>
      <c r="B2" s="18" t="s">
        <v>157</v>
      </c>
      <c r="C2" s="76" t="s">
        <v>158</v>
      </c>
      <c r="D2" s="77"/>
      <c r="E2" s="76" t="s">
        <v>16</v>
      </c>
      <c r="F2" s="77"/>
      <c r="G2" s="76" t="s">
        <v>15</v>
      </c>
      <c r="H2" s="77"/>
      <c r="I2" s="76" t="s">
        <v>14</v>
      </c>
      <c r="J2" s="77"/>
      <c r="K2" s="76" t="s">
        <v>13</v>
      </c>
      <c r="L2" s="77"/>
      <c r="M2" s="76" t="s">
        <v>12</v>
      </c>
      <c r="N2" s="77"/>
      <c r="O2" s="76" t="s">
        <v>11</v>
      </c>
      <c r="P2" s="77"/>
      <c r="Q2" s="76" t="s">
        <v>10</v>
      </c>
      <c r="R2" s="77"/>
      <c r="S2" s="76" t="s">
        <v>9</v>
      </c>
      <c r="T2" s="77"/>
      <c r="U2" s="76" t="s">
        <v>8</v>
      </c>
      <c r="V2" s="88"/>
      <c r="W2" s="76" t="s">
        <v>7</v>
      </c>
      <c r="X2" s="88"/>
      <c r="Y2" s="76" t="s">
        <v>159</v>
      </c>
      <c r="Z2" s="88"/>
      <c r="AA2" s="76" t="s">
        <v>160</v>
      </c>
      <c r="AB2" s="77"/>
      <c r="AC2" s="76" t="s">
        <v>161</v>
      </c>
      <c r="AD2" s="77"/>
    </row>
    <row r="3" spans="1:30" ht="36.75" thickBot="1">
      <c r="A3" s="63"/>
      <c r="B3" s="52"/>
      <c r="C3" s="51" t="s">
        <v>162</v>
      </c>
      <c r="D3" s="50" t="s">
        <v>163</v>
      </c>
      <c r="E3" s="51" t="s">
        <v>162</v>
      </c>
      <c r="F3" s="50" t="s">
        <v>163</v>
      </c>
      <c r="G3" s="51" t="s">
        <v>162</v>
      </c>
      <c r="H3" s="50" t="s">
        <v>163</v>
      </c>
      <c r="I3" s="51" t="s">
        <v>162</v>
      </c>
      <c r="J3" s="50" t="s">
        <v>163</v>
      </c>
      <c r="K3" s="51" t="s">
        <v>162</v>
      </c>
      <c r="L3" s="50" t="s">
        <v>163</v>
      </c>
      <c r="M3" s="51" t="s">
        <v>162</v>
      </c>
      <c r="N3" s="50" t="s">
        <v>163</v>
      </c>
      <c r="O3" s="51" t="s">
        <v>162</v>
      </c>
      <c r="P3" s="50" t="s">
        <v>163</v>
      </c>
      <c r="Q3" s="51" t="s">
        <v>162</v>
      </c>
      <c r="R3" s="50" t="s">
        <v>163</v>
      </c>
      <c r="S3" s="51" t="s">
        <v>162</v>
      </c>
      <c r="T3" s="50" t="s">
        <v>163</v>
      </c>
      <c r="U3" s="51" t="s">
        <v>162</v>
      </c>
      <c r="V3" s="50" t="s">
        <v>163</v>
      </c>
      <c r="W3" s="51" t="s">
        <v>162</v>
      </c>
      <c r="X3" s="50" t="s">
        <v>163</v>
      </c>
      <c r="Y3" s="51" t="s">
        <v>162</v>
      </c>
      <c r="Z3" s="50" t="s">
        <v>163</v>
      </c>
      <c r="AA3" s="49" t="s">
        <v>162</v>
      </c>
      <c r="AB3" s="48" t="s">
        <v>163</v>
      </c>
      <c r="AC3" s="47" t="s">
        <v>162</v>
      </c>
      <c r="AD3" s="46" t="s">
        <v>163</v>
      </c>
    </row>
    <row r="4" spans="1:30" ht="18" customHeight="1">
      <c r="A4" s="82" t="s">
        <v>164</v>
      </c>
      <c r="B4" s="35" t="s">
        <v>165</v>
      </c>
      <c r="C4" s="33">
        <v>1</v>
      </c>
      <c r="D4" s="33">
        <v>2</v>
      </c>
      <c r="E4" s="33"/>
      <c r="F4" s="33"/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2</v>
      </c>
      <c r="N4" s="33">
        <v>2</v>
      </c>
      <c r="O4" s="33"/>
      <c r="P4" s="33"/>
      <c r="Q4" s="33"/>
      <c r="R4" s="33"/>
      <c r="S4" s="33">
        <v>2</v>
      </c>
      <c r="T4" s="33">
        <v>2</v>
      </c>
      <c r="U4" s="32"/>
      <c r="V4" s="32"/>
      <c r="W4" s="32">
        <v>2</v>
      </c>
      <c r="X4" s="32">
        <v>2</v>
      </c>
      <c r="Y4" s="32"/>
      <c r="Z4" s="31"/>
      <c r="AA4" s="15">
        <f>C4+E4+G4+I4+K4+M4+O4+Q4+S4+U4+W4+Y4</f>
        <v>10</v>
      </c>
      <c r="AB4" s="14">
        <f>D4+F4+H4+J4+L4+N4+P4+R4+T4+V4+X4+Z4</f>
        <v>11</v>
      </c>
      <c r="AC4" s="78">
        <f>AA4+AA5+AA6+AA7+AA8+AA9+AA10+AA11</f>
        <v>40</v>
      </c>
      <c r="AD4" s="84">
        <f>AB4+AB5+AB6+AB7+AB8+AB9+AB10+AB11</f>
        <v>45</v>
      </c>
    </row>
    <row r="5" spans="1:30" ht="18" customHeight="1">
      <c r="A5" s="83"/>
      <c r="B5" s="30" t="s">
        <v>166</v>
      </c>
      <c r="C5" s="28"/>
      <c r="D5" s="28"/>
      <c r="E5" s="28"/>
      <c r="F5" s="28"/>
      <c r="G5" s="28"/>
      <c r="H5" s="28"/>
      <c r="I5" s="28">
        <v>1</v>
      </c>
      <c r="J5" s="28">
        <v>1</v>
      </c>
      <c r="K5" s="28">
        <v>1</v>
      </c>
      <c r="L5" s="28">
        <v>1</v>
      </c>
      <c r="M5" s="28"/>
      <c r="N5" s="28"/>
      <c r="O5" s="28">
        <v>1</v>
      </c>
      <c r="P5" s="28">
        <v>1</v>
      </c>
      <c r="Q5" s="28"/>
      <c r="R5" s="28"/>
      <c r="S5" s="28"/>
      <c r="T5" s="28"/>
      <c r="U5" s="27"/>
      <c r="V5" s="27"/>
      <c r="W5" s="27"/>
      <c r="X5" s="27"/>
      <c r="Y5" s="27"/>
      <c r="Z5" s="26"/>
      <c r="AA5" s="15">
        <f t="shared" ref="AA5:AB45" si="0">C5+E5+G5+I5+K5+M5+O5+Q5+S5+U5+W5+Y5</f>
        <v>3</v>
      </c>
      <c r="AB5" s="14">
        <f t="shared" si="0"/>
        <v>3</v>
      </c>
      <c r="AC5" s="79"/>
      <c r="AD5" s="85"/>
    </row>
    <row r="6" spans="1:30" ht="18" customHeight="1">
      <c r="A6" s="83"/>
      <c r="B6" s="30" t="s">
        <v>167</v>
      </c>
      <c r="C6" s="28">
        <v>1</v>
      </c>
      <c r="D6" s="28">
        <v>1</v>
      </c>
      <c r="E6" s="28"/>
      <c r="F6" s="28"/>
      <c r="G6" s="28"/>
      <c r="H6" s="28"/>
      <c r="I6" s="28"/>
      <c r="J6" s="28"/>
      <c r="K6" s="28">
        <v>1</v>
      </c>
      <c r="L6" s="28">
        <v>1</v>
      </c>
      <c r="M6" s="29">
        <v>1</v>
      </c>
      <c r="N6" s="29">
        <v>2</v>
      </c>
      <c r="O6" s="29"/>
      <c r="P6" s="28"/>
      <c r="Q6" s="28"/>
      <c r="R6" s="28"/>
      <c r="S6" s="28"/>
      <c r="T6" s="28"/>
      <c r="U6" s="27"/>
      <c r="V6" s="27"/>
      <c r="W6" s="27"/>
      <c r="X6" s="27"/>
      <c r="Y6" s="27"/>
      <c r="Z6" s="26"/>
      <c r="AA6" s="15">
        <f t="shared" si="0"/>
        <v>3</v>
      </c>
      <c r="AB6" s="14">
        <f t="shared" si="0"/>
        <v>4</v>
      </c>
      <c r="AC6" s="79"/>
      <c r="AD6" s="85"/>
    </row>
    <row r="7" spans="1:30" ht="18" customHeight="1">
      <c r="A7" s="83"/>
      <c r="B7" s="30" t="s">
        <v>168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28"/>
      <c r="Q7" s="28"/>
      <c r="R7" s="28"/>
      <c r="S7" s="28"/>
      <c r="T7" s="28"/>
      <c r="U7" s="27">
        <v>1</v>
      </c>
      <c r="V7" s="27">
        <v>2</v>
      </c>
      <c r="W7" s="27"/>
      <c r="X7" s="27"/>
      <c r="Y7" s="27">
        <v>1</v>
      </c>
      <c r="Z7" s="26">
        <v>1</v>
      </c>
      <c r="AA7" s="15">
        <f t="shared" si="0"/>
        <v>2</v>
      </c>
      <c r="AB7" s="14">
        <f t="shared" si="0"/>
        <v>3</v>
      </c>
      <c r="AC7" s="79"/>
      <c r="AD7" s="85"/>
    </row>
    <row r="8" spans="1:30" ht="18" customHeight="1">
      <c r="A8" s="83"/>
      <c r="B8" s="30" t="s">
        <v>169</v>
      </c>
      <c r="C8" s="28"/>
      <c r="D8" s="28"/>
      <c r="E8" s="28"/>
      <c r="F8" s="28"/>
      <c r="G8" s="28">
        <v>3</v>
      </c>
      <c r="H8" s="28">
        <v>3</v>
      </c>
      <c r="I8" s="28"/>
      <c r="J8" s="28"/>
      <c r="K8" s="28">
        <v>2</v>
      </c>
      <c r="L8" s="28">
        <v>2</v>
      </c>
      <c r="M8" s="29">
        <v>2</v>
      </c>
      <c r="N8" s="29">
        <v>2</v>
      </c>
      <c r="O8" s="29"/>
      <c r="P8" s="28"/>
      <c r="Q8" s="28"/>
      <c r="R8" s="28"/>
      <c r="S8" s="28"/>
      <c r="T8" s="28"/>
      <c r="U8" s="27">
        <v>1</v>
      </c>
      <c r="V8" s="27">
        <v>1</v>
      </c>
      <c r="W8" s="27">
        <v>2</v>
      </c>
      <c r="X8" s="27">
        <v>2</v>
      </c>
      <c r="Y8" s="27"/>
      <c r="Z8" s="26"/>
      <c r="AA8" s="15">
        <f t="shared" si="0"/>
        <v>10</v>
      </c>
      <c r="AB8" s="14">
        <f t="shared" si="0"/>
        <v>10</v>
      </c>
      <c r="AC8" s="79"/>
      <c r="AD8" s="85"/>
    </row>
    <row r="9" spans="1:30" ht="18" customHeight="1">
      <c r="A9" s="83"/>
      <c r="B9" s="30" t="s">
        <v>170</v>
      </c>
      <c r="C9" s="28"/>
      <c r="D9" s="28"/>
      <c r="E9" s="28"/>
      <c r="F9" s="28"/>
      <c r="G9" s="28"/>
      <c r="H9" s="28"/>
      <c r="I9" s="28">
        <v>1</v>
      </c>
      <c r="J9" s="28">
        <v>1</v>
      </c>
      <c r="K9" s="28">
        <v>1</v>
      </c>
      <c r="L9" s="28">
        <v>2</v>
      </c>
      <c r="M9" s="29"/>
      <c r="N9" s="29"/>
      <c r="O9" s="29"/>
      <c r="P9" s="28"/>
      <c r="Q9" s="28"/>
      <c r="R9" s="28"/>
      <c r="S9" s="28">
        <v>2</v>
      </c>
      <c r="T9" s="28">
        <v>2</v>
      </c>
      <c r="U9" s="27">
        <v>1</v>
      </c>
      <c r="V9" s="27">
        <v>1</v>
      </c>
      <c r="W9" s="27">
        <v>1</v>
      </c>
      <c r="X9" s="27">
        <v>1</v>
      </c>
      <c r="Y9" s="27"/>
      <c r="Z9" s="26"/>
      <c r="AA9" s="15">
        <f t="shared" si="0"/>
        <v>6</v>
      </c>
      <c r="AB9" s="14">
        <f t="shared" si="0"/>
        <v>7</v>
      </c>
      <c r="AC9" s="79"/>
      <c r="AD9" s="85"/>
    </row>
    <row r="10" spans="1:30" ht="18" customHeight="1">
      <c r="A10" s="83"/>
      <c r="B10" s="30" t="s">
        <v>171</v>
      </c>
      <c r="C10" s="28"/>
      <c r="D10" s="28"/>
      <c r="E10" s="28">
        <v>1</v>
      </c>
      <c r="F10" s="28">
        <v>1</v>
      </c>
      <c r="G10" s="28"/>
      <c r="H10" s="28"/>
      <c r="I10" s="28"/>
      <c r="J10" s="28"/>
      <c r="K10" s="28"/>
      <c r="L10" s="28"/>
      <c r="M10" s="29"/>
      <c r="N10" s="29"/>
      <c r="O10" s="29">
        <v>1</v>
      </c>
      <c r="P10" s="28">
        <v>1</v>
      </c>
      <c r="Q10" s="28"/>
      <c r="R10" s="28"/>
      <c r="S10" s="28"/>
      <c r="T10" s="28"/>
      <c r="U10" s="27">
        <v>1</v>
      </c>
      <c r="V10" s="27">
        <v>2</v>
      </c>
      <c r="W10" s="27">
        <v>1</v>
      </c>
      <c r="X10" s="27">
        <v>1</v>
      </c>
      <c r="Y10" s="27"/>
      <c r="Z10" s="26"/>
      <c r="AA10" s="15">
        <f t="shared" si="0"/>
        <v>4</v>
      </c>
      <c r="AB10" s="14">
        <f t="shared" si="0"/>
        <v>5</v>
      </c>
      <c r="AC10" s="79"/>
      <c r="AD10" s="85"/>
    </row>
    <row r="11" spans="1:30" ht="18" customHeight="1" thickBot="1">
      <c r="A11" s="83"/>
      <c r="B11" s="30" t="s">
        <v>172</v>
      </c>
      <c r="C11" s="28"/>
      <c r="D11" s="28"/>
      <c r="E11" s="28"/>
      <c r="F11" s="28"/>
      <c r="G11" s="28">
        <v>1</v>
      </c>
      <c r="H11" s="28">
        <v>1</v>
      </c>
      <c r="I11" s="28"/>
      <c r="J11" s="28"/>
      <c r="K11" s="28"/>
      <c r="L11" s="28"/>
      <c r="M11" s="29"/>
      <c r="N11" s="29"/>
      <c r="O11" s="29"/>
      <c r="P11" s="28"/>
      <c r="Q11" s="28"/>
      <c r="R11" s="28"/>
      <c r="S11" s="28">
        <v>1</v>
      </c>
      <c r="T11" s="28">
        <v>1</v>
      </c>
      <c r="U11" s="27"/>
      <c r="V11" s="27"/>
      <c r="W11" s="27"/>
      <c r="X11" s="27"/>
      <c r="Y11" s="27"/>
      <c r="Z11" s="26"/>
      <c r="AA11" s="15">
        <f t="shared" si="0"/>
        <v>2</v>
      </c>
      <c r="AB11" s="14">
        <f t="shared" si="0"/>
        <v>2</v>
      </c>
      <c r="AC11" s="79"/>
      <c r="AD11" s="85"/>
    </row>
    <row r="12" spans="1:30" ht="18" customHeight="1">
      <c r="A12" s="82" t="s">
        <v>173</v>
      </c>
      <c r="B12" s="35" t="s">
        <v>174</v>
      </c>
      <c r="C12" s="33"/>
      <c r="D12" s="33"/>
      <c r="E12" s="33"/>
      <c r="F12" s="33"/>
      <c r="G12" s="33"/>
      <c r="H12" s="33"/>
      <c r="I12" s="33"/>
      <c r="J12" s="33"/>
      <c r="K12" s="33">
        <v>1</v>
      </c>
      <c r="L12" s="33">
        <v>1</v>
      </c>
      <c r="M12" s="34"/>
      <c r="N12" s="34"/>
      <c r="O12" s="34"/>
      <c r="P12" s="33"/>
      <c r="Q12" s="33"/>
      <c r="R12" s="33"/>
      <c r="S12" s="33"/>
      <c r="T12" s="33"/>
      <c r="U12" s="32">
        <v>1</v>
      </c>
      <c r="V12" s="32">
        <v>1</v>
      </c>
      <c r="W12" s="32"/>
      <c r="X12" s="32"/>
      <c r="Y12" s="32"/>
      <c r="Z12" s="31"/>
      <c r="AA12" s="15">
        <f t="shared" si="0"/>
        <v>2</v>
      </c>
      <c r="AB12" s="14">
        <f t="shared" si="0"/>
        <v>2</v>
      </c>
      <c r="AC12" s="92">
        <f>AA12+AA13+AA14+AA15+AA16+AA17+AA18+AA19+AA20</f>
        <v>31</v>
      </c>
      <c r="AD12" s="84">
        <f>AB12+AB13+AB14+AB15+AB16+AB17+AB18+AB19+AB20</f>
        <v>43</v>
      </c>
    </row>
    <row r="13" spans="1:30" ht="18" customHeight="1">
      <c r="A13" s="83"/>
      <c r="B13" s="30" t="s">
        <v>175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28"/>
      <c r="Q13" s="28"/>
      <c r="R13" s="28"/>
      <c r="S13" s="28"/>
      <c r="T13" s="28"/>
      <c r="U13" s="27"/>
      <c r="V13" s="27"/>
      <c r="W13" s="27"/>
      <c r="X13" s="27"/>
      <c r="Y13" s="27"/>
      <c r="Z13" s="26"/>
      <c r="AA13" s="15">
        <f t="shared" si="0"/>
        <v>0</v>
      </c>
      <c r="AB13" s="14">
        <f t="shared" si="0"/>
        <v>0</v>
      </c>
      <c r="AC13" s="93"/>
      <c r="AD13" s="85"/>
    </row>
    <row r="14" spans="1:30" ht="18" customHeight="1">
      <c r="A14" s="83"/>
      <c r="B14" s="30" t="s">
        <v>176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9"/>
      <c r="O14" s="29"/>
      <c r="P14" s="28"/>
      <c r="Q14" s="28"/>
      <c r="R14" s="28"/>
      <c r="S14" s="28"/>
      <c r="T14" s="28"/>
      <c r="U14" s="27"/>
      <c r="V14" s="27"/>
      <c r="W14" s="27"/>
      <c r="X14" s="27"/>
      <c r="Y14" s="27"/>
      <c r="Z14" s="26"/>
      <c r="AA14" s="15">
        <f t="shared" si="0"/>
        <v>0</v>
      </c>
      <c r="AB14" s="14">
        <f t="shared" si="0"/>
        <v>0</v>
      </c>
      <c r="AC14" s="93"/>
      <c r="AD14" s="85"/>
    </row>
    <row r="15" spans="1:30" ht="18" customHeight="1">
      <c r="A15" s="83"/>
      <c r="B15" s="30" t="s">
        <v>177</v>
      </c>
      <c r="C15" s="28"/>
      <c r="D15" s="28"/>
      <c r="E15" s="28"/>
      <c r="F15" s="28"/>
      <c r="G15" s="28"/>
      <c r="H15" s="28"/>
      <c r="I15" s="28"/>
      <c r="J15" s="28"/>
      <c r="K15" s="28">
        <v>2</v>
      </c>
      <c r="L15" s="28">
        <v>2</v>
      </c>
      <c r="M15" s="29">
        <v>1</v>
      </c>
      <c r="N15" s="29">
        <v>1</v>
      </c>
      <c r="O15" s="29"/>
      <c r="P15" s="28"/>
      <c r="Q15" s="28">
        <v>1</v>
      </c>
      <c r="R15" s="28">
        <v>1</v>
      </c>
      <c r="S15" s="28">
        <v>1</v>
      </c>
      <c r="T15" s="28">
        <v>1</v>
      </c>
      <c r="U15" s="27"/>
      <c r="V15" s="27"/>
      <c r="W15" s="27"/>
      <c r="X15" s="27"/>
      <c r="Y15" s="27"/>
      <c r="Z15" s="26"/>
      <c r="AA15" s="15">
        <f t="shared" si="0"/>
        <v>5</v>
      </c>
      <c r="AB15" s="14">
        <f t="shared" si="0"/>
        <v>5</v>
      </c>
      <c r="AC15" s="93"/>
      <c r="AD15" s="85"/>
    </row>
    <row r="16" spans="1:30" ht="18" customHeight="1">
      <c r="A16" s="83"/>
      <c r="B16" s="30" t="s">
        <v>178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>
        <v>1</v>
      </c>
      <c r="N16" s="29">
        <v>1</v>
      </c>
      <c r="O16" s="29">
        <v>1</v>
      </c>
      <c r="P16" s="28">
        <v>1</v>
      </c>
      <c r="Q16" s="28"/>
      <c r="R16" s="28"/>
      <c r="S16" s="28"/>
      <c r="T16" s="28"/>
      <c r="U16" s="27">
        <v>2</v>
      </c>
      <c r="V16" s="27">
        <v>3</v>
      </c>
      <c r="W16" s="27"/>
      <c r="X16" s="27"/>
      <c r="Y16" s="27">
        <v>1</v>
      </c>
      <c r="Z16" s="26">
        <v>1</v>
      </c>
      <c r="AA16" s="15">
        <f t="shared" si="0"/>
        <v>5</v>
      </c>
      <c r="AB16" s="14">
        <f t="shared" si="0"/>
        <v>6</v>
      </c>
      <c r="AC16" s="93"/>
      <c r="AD16" s="85"/>
    </row>
    <row r="17" spans="1:30" ht="18" customHeight="1">
      <c r="A17" s="83"/>
      <c r="B17" s="30" t="s">
        <v>179</v>
      </c>
      <c r="C17" s="28"/>
      <c r="D17" s="28"/>
      <c r="E17" s="28"/>
      <c r="F17" s="28"/>
      <c r="G17" s="28">
        <v>1</v>
      </c>
      <c r="H17" s="28">
        <v>6</v>
      </c>
      <c r="I17" s="28"/>
      <c r="J17" s="28"/>
      <c r="K17" s="28">
        <v>1</v>
      </c>
      <c r="L17" s="28">
        <v>1</v>
      </c>
      <c r="M17" s="29"/>
      <c r="N17" s="29"/>
      <c r="O17" s="29"/>
      <c r="P17" s="28"/>
      <c r="Q17" s="28"/>
      <c r="R17" s="28"/>
      <c r="S17" s="28"/>
      <c r="T17" s="28"/>
      <c r="U17" s="27">
        <v>2</v>
      </c>
      <c r="V17" s="27">
        <v>3</v>
      </c>
      <c r="W17" s="27"/>
      <c r="X17" s="27"/>
      <c r="Y17" s="27"/>
      <c r="Z17" s="26"/>
      <c r="AA17" s="15">
        <f t="shared" si="0"/>
        <v>4</v>
      </c>
      <c r="AB17" s="14">
        <f t="shared" si="0"/>
        <v>10</v>
      </c>
      <c r="AC17" s="93"/>
      <c r="AD17" s="85"/>
    </row>
    <row r="18" spans="1:30" ht="18" customHeight="1">
      <c r="A18" s="83"/>
      <c r="B18" s="30" t="s">
        <v>180</v>
      </c>
      <c r="C18" s="28">
        <v>1</v>
      </c>
      <c r="D18" s="28">
        <v>1</v>
      </c>
      <c r="E18" s="28"/>
      <c r="F18" s="28"/>
      <c r="G18" s="28">
        <v>3</v>
      </c>
      <c r="H18" s="28">
        <v>3</v>
      </c>
      <c r="I18" s="28"/>
      <c r="J18" s="28"/>
      <c r="K18" s="28">
        <v>1</v>
      </c>
      <c r="L18" s="28">
        <v>1</v>
      </c>
      <c r="M18" s="29">
        <v>1</v>
      </c>
      <c r="N18" s="29">
        <v>2</v>
      </c>
      <c r="O18" s="29"/>
      <c r="P18" s="28"/>
      <c r="Q18" s="28"/>
      <c r="R18" s="28"/>
      <c r="S18" s="28">
        <v>1</v>
      </c>
      <c r="T18" s="28">
        <v>2</v>
      </c>
      <c r="U18" s="27"/>
      <c r="V18" s="27"/>
      <c r="W18" s="27"/>
      <c r="X18" s="27"/>
      <c r="Y18" s="27"/>
      <c r="Z18" s="26"/>
      <c r="AA18" s="15">
        <f t="shared" si="0"/>
        <v>7</v>
      </c>
      <c r="AB18" s="14">
        <f t="shared" si="0"/>
        <v>9</v>
      </c>
      <c r="AC18" s="93"/>
      <c r="AD18" s="85"/>
    </row>
    <row r="19" spans="1:30" ht="18" customHeight="1">
      <c r="A19" s="83"/>
      <c r="B19" s="30" t="s">
        <v>181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>
        <v>1</v>
      </c>
      <c r="N19" s="29">
        <v>1</v>
      </c>
      <c r="O19" s="29"/>
      <c r="P19" s="28"/>
      <c r="Q19" s="28"/>
      <c r="R19" s="28"/>
      <c r="S19" s="28"/>
      <c r="T19" s="28"/>
      <c r="U19" s="27"/>
      <c r="V19" s="27"/>
      <c r="W19" s="27"/>
      <c r="X19" s="27"/>
      <c r="Y19" s="27">
        <v>1</v>
      </c>
      <c r="Z19" s="26">
        <v>3</v>
      </c>
      <c r="AA19" s="15">
        <f t="shared" si="0"/>
        <v>2</v>
      </c>
      <c r="AB19" s="14">
        <f t="shared" si="0"/>
        <v>4</v>
      </c>
      <c r="AC19" s="93"/>
      <c r="AD19" s="85"/>
    </row>
    <row r="20" spans="1:30" ht="18" customHeight="1" thickBot="1">
      <c r="A20" s="86"/>
      <c r="B20" s="45" t="s">
        <v>182</v>
      </c>
      <c r="C20" s="43"/>
      <c r="D20" s="43"/>
      <c r="E20" s="43"/>
      <c r="F20" s="43"/>
      <c r="G20" s="43">
        <v>2</v>
      </c>
      <c r="H20" s="43">
        <v>2</v>
      </c>
      <c r="I20" s="43"/>
      <c r="J20" s="43"/>
      <c r="K20" s="43"/>
      <c r="L20" s="43"/>
      <c r="M20" s="44"/>
      <c r="N20" s="44"/>
      <c r="O20" s="44"/>
      <c r="P20" s="43"/>
      <c r="Q20" s="43"/>
      <c r="R20" s="43"/>
      <c r="S20" s="43"/>
      <c r="T20" s="43"/>
      <c r="U20" s="42">
        <v>2</v>
      </c>
      <c r="V20" s="42">
        <v>2</v>
      </c>
      <c r="W20" s="42">
        <v>1</v>
      </c>
      <c r="X20" s="42">
        <v>2</v>
      </c>
      <c r="Y20" s="42">
        <v>1</v>
      </c>
      <c r="Z20" s="41">
        <v>1</v>
      </c>
      <c r="AA20" s="15">
        <f t="shared" si="0"/>
        <v>6</v>
      </c>
      <c r="AB20" s="14">
        <f t="shared" si="0"/>
        <v>7</v>
      </c>
      <c r="AC20" s="93"/>
      <c r="AD20" s="87"/>
    </row>
    <row r="21" spans="1:30" ht="18" customHeight="1">
      <c r="A21" s="89" t="s">
        <v>183</v>
      </c>
      <c r="B21" s="35" t="s">
        <v>184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>
        <v>1</v>
      </c>
      <c r="N21" s="34">
        <v>1</v>
      </c>
      <c r="O21" s="34"/>
      <c r="P21" s="33"/>
      <c r="Q21" s="33"/>
      <c r="R21" s="33"/>
      <c r="S21" s="33"/>
      <c r="T21" s="33"/>
      <c r="U21" s="32"/>
      <c r="V21" s="32"/>
      <c r="W21" s="32">
        <v>1</v>
      </c>
      <c r="X21" s="32">
        <v>1</v>
      </c>
      <c r="Y21" s="32"/>
      <c r="Z21" s="31"/>
      <c r="AA21" s="15">
        <f t="shared" si="0"/>
        <v>2</v>
      </c>
      <c r="AB21" s="14">
        <f t="shared" si="0"/>
        <v>2</v>
      </c>
      <c r="AC21" s="92">
        <f>AA21+AA22+AA23+AA24+AA25+AA26+AA27+AA28+AA29+AA30+AA31</f>
        <v>46</v>
      </c>
      <c r="AD21" s="92">
        <f>AB21+AB22+AB23+AB24+AB25+AB26+AB27+AB28+AB29+AB30+AB31</f>
        <v>50</v>
      </c>
    </row>
    <row r="22" spans="1:30" ht="18" customHeight="1">
      <c r="A22" s="90"/>
      <c r="B22" s="40" t="s">
        <v>185</v>
      </c>
      <c r="C22" s="38">
        <v>1</v>
      </c>
      <c r="D22" s="38">
        <v>2</v>
      </c>
      <c r="E22" s="38"/>
      <c r="F22" s="38"/>
      <c r="G22" s="38"/>
      <c r="H22" s="38"/>
      <c r="I22" s="38">
        <v>1</v>
      </c>
      <c r="J22" s="38">
        <v>1</v>
      </c>
      <c r="K22" s="38"/>
      <c r="L22" s="38"/>
      <c r="M22" s="39">
        <v>1</v>
      </c>
      <c r="N22" s="39">
        <v>1</v>
      </c>
      <c r="O22" s="39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6"/>
      <c r="AA22" s="15">
        <f t="shared" si="0"/>
        <v>3</v>
      </c>
      <c r="AB22" s="14">
        <f t="shared" si="0"/>
        <v>4</v>
      </c>
      <c r="AC22" s="93"/>
      <c r="AD22" s="93"/>
    </row>
    <row r="23" spans="1:30" ht="18" customHeight="1">
      <c r="A23" s="90"/>
      <c r="B23" s="30" t="s">
        <v>186</v>
      </c>
      <c r="C23" s="28">
        <v>1</v>
      </c>
      <c r="D23" s="28">
        <v>1</v>
      </c>
      <c r="E23" s="28"/>
      <c r="F23" s="28"/>
      <c r="G23" s="28">
        <v>1</v>
      </c>
      <c r="H23" s="28">
        <v>1</v>
      </c>
      <c r="I23" s="28">
        <v>1</v>
      </c>
      <c r="J23" s="28">
        <v>2</v>
      </c>
      <c r="K23" s="28"/>
      <c r="L23" s="28"/>
      <c r="M23" s="29">
        <v>1</v>
      </c>
      <c r="N23" s="29">
        <v>1</v>
      </c>
      <c r="O23" s="29"/>
      <c r="P23" s="28"/>
      <c r="Q23" s="28"/>
      <c r="R23" s="28"/>
      <c r="S23" s="28"/>
      <c r="T23" s="28"/>
      <c r="U23" s="27">
        <v>1</v>
      </c>
      <c r="V23" s="27">
        <v>1</v>
      </c>
      <c r="W23" s="27"/>
      <c r="X23" s="27"/>
      <c r="Y23" s="27"/>
      <c r="Z23" s="26"/>
      <c r="AA23" s="15">
        <f t="shared" si="0"/>
        <v>5</v>
      </c>
      <c r="AB23" s="14">
        <f t="shared" si="0"/>
        <v>6</v>
      </c>
      <c r="AC23" s="93"/>
      <c r="AD23" s="93"/>
    </row>
    <row r="24" spans="1:30" ht="18" customHeight="1">
      <c r="A24" s="90"/>
      <c r="B24" s="30" t="s">
        <v>187</v>
      </c>
      <c r="C24" s="28"/>
      <c r="D24" s="28"/>
      <c r="E24" s="28"/>
      <c r="F24" s="28"/>
      <c r="G24" s="28">
        <v>2</v>
      </c>
      <c r="H24" s="28">
        <v>2</v>
      </c>
      <c r="I24" s="28"/>
      <c r="J24" s="28"/>
      <c r="K24" s="28"/>
      <c r="L24" s="28"/>
      <c r="M24" s="29"/>
      <c r="N24" s="29"/>
      <c r="O24" s="29"/>
      <c r="P24" s="28"/>
      <c r="Q24" s="28"/>
      <c r="R24" s="28"/>
      <c r="S24" s="28">
        <v>2</v>
      </c>
      <c r="T24" s="28">
        <v>2</v>
      </c>
      <c r="U24" s="27">
        <v>1</v>
      </c>
      <c r="V24" s="27">
        <v>1</v>
      </c>
      <c r="W24" s="27">
        <v>1</v>
      </c>
      <c r="X24" s="27">
        <v>2</v>
      </c>
      <c r="Y24" s="27"/>
      <c r="Z24" s="26"/>
      <c r="AA24" s="15">
        <f t="shared" si="0"/>
        <v>6</v>
      </c>
      <c r="AB24" s="14">
        <f t="shared" si="0"/>
        <v>7</v>
      </c>
      <c r="AC24" s="93"/>
      <c r="AD24" s="93"/>
    </row>
    <row r="25" spans="1:30" ht="18" customHeight="1">
      <c r="A25" s="90"/>
      <c r="B25" s="30" t="s">
        <v>188</v>
      </c>
      <c r="C25" s="28"/>
      <c r="D25" s="28"/>
      <c r="E25" s="28"/>
      <c r="F25" s="28"/>
      <c r="G25" s="28">
        <v>1</v>
      </c>
      <c r="H25" s="28">
        <v>0</v>
      </c>
      <c r="I25" s="28"/>
      <c r="J25" s="28"/>
      <c r="K25" s="28">
        <v>2</v>
      </c>
      <c r="L25" s="28">
        <v>2</v>
      </c>
      <c r="M25" s="29"/>
      <c r="N25" s="29"/>
      <c r="O25" s="29"/>
      <c r="P25" s="28"/>
      <c r="Q25" s="28"/>
      <c r="R25" s="28"/>
      <c r="S25" s="28">
        <v>1</v>
      </c>
      <c r="T25" s="28">
        <v>1</v>
      </c>
      <c r="U25" s="27">
        <v>2</v>
      </c>
      <c r="V25" s="27">
        <v>2</v>
      </c>
      <c r="W25" s="27"/>
      <c r="X25" s="27"/>
      <c r="Y25" s="27"/>
      <c r="Z25" s="26"/>
      <c r="AA25" s="15">
        <f t="shared" si="0"/>
        <v>6</v>
      </c>
      <c r="AB25" s="14">
        <f t="shared" si="0"/>
        <v>5</v>
      </c>
      <c r="AC25" s="93"/>
      <c r="AD25" s="93"/>
    </row>
    <row r="26" spans="1:30" ht="18" customHeight="1">
      <c r="A26" s="90"/>
      <c r="B26" s="30" t="s">
        <v>189</v>
      </c>
      <c r="C26" s="28"/>
      <c r="D26" s="28"/>
      <c r="E26" s="28"/>
      <c r="F26" s="28"/>
      <c r="G26" s="28">
        <v>2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9"/>
      <c r="N26" s="29"/>
      <c r="O26" s="29"/>
      <c r="P26" s="28"/>
      <c r="Q26" s="28"/>
      <c r="R26" s="28"/>
      <c r="S26" s="28">
        <v>2</v>
      </c>
      <c r="T26" s="28">
        <v>2</v>
      </c>
      <c r="U26" s="27"/>
      <c r="V26" s="27"/>
      <c r="W26" s="27"/>
      <c r="X26" s="27"/>
      <c r="Y26" s="27">
        <v>2</v>
      </c>
      <c r="Z26" s="26">
        <v>3</v>
      </c>
      <c r="AA26" s="15">
        <f t="shared" si="0"/>
        <v>8</v>
      </c>
      <c r="AB26" s="14">
        <f t="shared" si="0"/>
        <v>8</v>
      </c>
      <c r="AC26" s="93"/>
      <c r="AD26" s="93"/>
    </row>
    <row r="27" spans="1:30" ht="18" customHeight="1">
      <c r="A27" s="90"/>
      <c r="B27" s="30" t="s">
        <v>190</v>
      </c>
      <c r="C27" s="28"/>
      <c r="D27" s="28"/>
      <c r="E27" s="28"/>
      <c r="F27" s="28"/>
      <c r="G27" s="28">
        <v>1</v>
      </c>
      <c r="H27" s="28">
        <v>1</v>
      </c>
      <c r="I27" s="28"/>
      <c r="J27" s="28"/>
      <c r="K27" s="28"/>
      <c r="L27" s="28"/>
      <c r="M27" s="29"/>
      <c r="N27" s="29"/>
      <c r="O27" s="29"/>
      <c r="P27" s="28"/>
      <c r="Q27" s="28"/>
      <c r="R27" s="28"/>
      <c r="S27" s="28"/>
      <c r="T27" s="28"/>
      <c r="U27" s="27"/>
      <c r="V27" s="27"/>
      <c r="W27" s="27"/>
      <c r="X27" s="27"/>
      <c r="Y27" s="27"/>
      <c r="Z27" s="26"/>
      <c r="AA27" s="15">
        <f t="shared" si="0"/>
        <v>1</v>
      </c>
      <c r="AB27" s="14">
        <f t="shared" si="0"/>
        <v>1</v>
      </c>
      <c r="AC27" s="93"/>
      <c r="AD27" s="93"/>
    </row>
    <row r="28" spans="1:30" ht="18" customHeight="1">
      <c r="A28" s="90"/>
      <c r="B28" s="30" t="s">
        <v>191</v>
      </c>
      <c r="C28" s="28"/>
      <c r="D28" s="28"/>
      <c r="E28" s="28"/>
      <c r="F28" s="28"/>
      <c r="G28" s="28">
        <v>1</v>
      </c>
      <c r="H28" s="28">
        <v>1</v>
      </c>
      <c r="I28" s="28"/>
      <c r="J28" s="28"/>
      <c r="K28" s="28">
        <v>1</v>
      </c>
      <c r="L28" s="28">
        <v>1</v>
      </c>
      <c r="M28" s="29"/>
      <c r="N28" s="29"/>
      <c r="O28" s="29"/>
      <c r="P28" s="28"/>
      <c r="Q28" s="28"/>
      <c r="R28" s="28"/>
      <c r="S28" s="28"/>
      <c r="T28" s="28"/>
      <c r="U28" s="27"/>
      <c r="V28" s="27"/>
      <c r="W28" s="27">
        <v>1</v>
      </c>
      <c r="X28" s="27">
        <v>1</v>
      </c>
      <c r="Y28" s="27">
        <v>1</v>
      </c>
      <c r="Z28" s="26">
        <v>1</v>
      </c>
      <c r="AA28" s="15">
        <f t="shared" si="0"/>
        <v>4</v>
      </c>
      <c r="AB28" s="14">
        <f t="shared" si="0"/>
        <v>4</v>
      </c>
      <c r="AC28" s="93"/>
      <c r="AD28" s="93"/>
    </row>
    <row r="29" spans="1:30" ht="18" customHeight="1">
      <c r="A29" s="90"/>
      <c r="B29" s="30" t="s">
        <v>192</v>
      </c>
      <c r="C29" s="28"/>
      <c r="D29" s="28"/>
      <c r="E29" s="28"/>
      <c r="F29" s="28"/>
      <c r="G29" s="28"/>
      <c r="H29" s="28"/>
      <c r="I29" s="28">
        <v>1</v>
      </c>
      <c r="J29" s="28">
        <v>0</v>
      </c>
      <c r="K29" s="28">
        <v>1</v>
      </c>
      <c r="L29" s="28">
        <v>1</v>
      </c>
      <c r="M29" s="29"/>
      <c r="N29" s="29"/>
      <c r="O29" s="29"/>
      <c r="P29" s="28"/>
      <c r="Q29" s="28"/>
      <c r="R29" s="28"/>
      <c r="S29" s="28"/>
      <c r="T29" s="28"/>
      <c r="U29" s="27"/>
      <c r="V29" s="27"/>
      <c r="W29" s="27"/>
      <c r="X29" s="27"/>
      <c r="Y29" s="27">
        <v>1</v>
      </c>
      <c r="Z29" s="26">
        <v>1</v>
      </c>
      <c r="AA29" s="15">
        <f t="shared" si="0"/>
        <v>3</v>
      </c>
      <c r="AB29" s="14">
        <f t="shared" si="0"/>
        <v>2</v>
      </c>
      <c r="AC29" s="93"/>
      <c r="AD29" s="93"/>
    </row>
    <row r="30" spans="1:30" ht="18" customHeight="1">
      <c r="A30" s="90"/>
      <c r="B30" s="30" t="s">
        <v>193</v>
      </c>
      <c r="C30" s="28"/>
      <c r="D30" s="28"/>
      <c r="E30" s="28"/>
      <c r="F30" s="28"/>
      <c r="G30" s="28"/>
      <c r="H30" s="28"/>
      <c r="I30" s="28"/>
      <c r="J30" s="28"/>
      <c r="K30" s="28">
        <v>1</v>
      </c>
      <c r="L30" s="28">
        <v>2</v>
      </c>
      <c r="M30" s="29"/>
      <c r="N30" s="29"/>
      <c r="O30" s="29"/>
      <c r="P30" s="28"/>
      <c r="Q30" s="28"/>
      <c r="R30" s="28"/>
      <c r="S30" s="28"/>
      <c r="T30" s="28"/>
      <c r="U30" s="27">
        <v>1</v>
      </c>
      <c r="V30" s="27">
        <v>2</v>
      </c>
      <c r="W30" s="27"/>
      <c r="X30" s="27"/>
      <c r="Y30" s="27">
        <v>1</v>
      </c>
      <c r="Z30" s="26">
        <v>1</v>
      </c>
      <c r="AA30" s="15">
        <f t="shared" si="0"/>
        <v>3</v>
      </c>
      <c r="AB30" s="14">
        <f t="shared" si="0"/>
        <v>5</v>
      </c>
      <c r="AC30" s="93"/>
      <c r="AD30" s="93"/>
    </row>
    <row r="31" spans="1:30" ht="18" customHeight="1" thickBot="1">
      <c r="A31" s="91"/>
      <c r="B31" s="25" t="s">
        <v>194</v>
      </c>
      <c r="C31" s="23"/>
      <c r="D31" s="23"/>
      <c r="E31" s="23">
        <v>1</v>
      </c>
      <c r="F31" s="23">
        <v>1</v>
      </c>
      <c r="G31" s="23"/>
      <c r="H31" s="23"/>
      <c r="I31" s="23">
        <v>1</v>
      </c>
      <c r="J31" s="23">
        <v>1</v>
      </c>
      <c r="K31" s="23"/>
      <c r="L31" s="23"/>
      <c r="M31" s="24"/>
      <c r="N31" s="24"/>
      <c r="O31" s="24"/>
      <c r="P31" s="23"/>
      <c r="Q31" s="23"/>
      <c r="R31" s="23"/>
      <c r="S31" s="23">
        <v>2</v>
      </c>
      <c r="T31" s="23">
        <v>2</v>
      </c>
      <c r="U31" s="22"/>
      <c r="V31" s="22"/>
      <c r="W31" s="22">
        <v>1</v>
      </c>
      <c r="X31" s="22">
        <v>2</v>
      </c>
      <c r="Y31" s="22"/>
      <c r="Z31" s="21"/>
      <c r="AA31" s="15">
        <f t="shared" si="0"/>
        <v>5</v>
      </c>
      <c r="AB31" s="14">
        <f t="shared" si="0"/>
        <v>6</v>
      </c>
      <c r="AC31" s="94"/>
      <c r="AD31" s="94"/>
    </row>
    <row r="32" spans="1:30" ht="18" customHeight="1">
      <c r="A32" s="82" t="s">
        <v>195</v>
      </c>
      <c r="B32" s="35" t="s">
        <v>196</v>
      </c>
      <c r="C32" s="33"/>
      <c r="D32" s="33"/>
      <c r="E32" s="33"/>
      <c r="F32" s="33"/>
      <c r="G32" s="33"/>
      <c r="H32" s="33"/>
      <c r="I32" s="33"/>
      <c r="J32" s="33"/>
      <c r="K32" s="33">
        <v>1</v>
      </c>
      <c r="L32" s="33">
        <v>1</v>
      </c>
      <c r="M32" s="34"/>
      <c r="N32" s="34"/>
      <c r="O32" s="34"/>
      <c r="P32" s="33"/>
      <c r="Q32" s="33"/>
      <c r="R32" s="33"/>
      <c r="S32" s="33">
        <v>1</v>
      </c>
      <c r="T32" s="33">
        <v>1</v>
      </c>
      <c r="U32" s="32"/>
      <c r="V32" s="32"/>
      <c r="W32" s="32"/>
      <c r="X32" s="32"/>
      <c r="Y32" s="32"/>
      <c r="Z32" s="31"/>
      <c r="AA32" s="15">
        <f t="shared" si="0"/>
        <v>2</v>
      </c>
      <c r="AB32" s="14">
        <f t="shared" si="0"/>
        <v>2</v>
      </c>
      <c r="AC32" s="78">
        <f>AA32+AA33+AA34</f>
        <v>8</v>
      </c>
      <c r="AD32" s="78">
        <f>AB32+AB33+AB34</f>
        <v>8</v>
      </c>
    </row>
    <row r="33" spans="1:30" ht="18" customHeight="1">
      <c r="A33" s="83"/>
      <c r="B33" s="30" t="s">
        <v>197</v>
      </c>
      <c r="C33" s="28"/>
      <c r="D33" s="28"/>
      <c r="E33" s="28">
        <v>1</v>
      </c>
      <c r="F33" s="28">
        <v>1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7"/>
      <c r="W33" s="27">
        <v>1</v>
      </c>
      <c r="X33" s="27">
        <v>1</v>
      </c>
      <c r="Y33" s="27"/>
      <c r="Z33" s="26"/>
      <c r="AA33" s="15">
        <f t="shared" si="0"/>
        <v>2</v>
      </c>
      <c r="AB33" s="14">
        <f t="shared" si="0"/>
        <v>2</v>
      </c>
      <c r="AC33" s="79"/>
      <c r="AD33" s="79"/>
    </row>
    <row r="34" spans="1:30" ht="18" customHeight="1" thickBot="1">
      <c r="A34" s="86"/>
      <c r="B34" s="25" t="s">
        <v>198</v>
      </c>
      <c r="C34" s="23"/>
      <c r="D34" s="23"/>
      <c r="E34" s="23"/>
      <c r="F34" s="23"/>
      <c r="G34" s="23">
        <v>1</v>
      </c>
      <c r="H34" s="23">
        <v>1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>
        <v>3</v>
      </c>
      <c r="V34" s="22">
        <v>3</v>
      </c>
      <c r="W34" s="22"/>
      <c r="X34" s="22"/>
      <c r="Y34" s="22"/>
      <c r="Z34" s="21"/>
      <c r="AA34" s="15">
        <f t="shared" si="0"/>
        <v>4</v>
      </c>
      <c r="AB34" s="14">
        <f t="shared" si="0"/>
        <v>4</v>
      </c>
      <c r="AC34" s="80"/>
      <c r="AD34" s="80"/>
    </row>
    <row r="35" spans="1:30" ht="18" customHeight="1">
      <c r="A35" s="82" t="s">
        <v>199</v>
      </c>
      <c r="B35" s="35" t="s">
        <v>200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2"/>
      <c r="V35" s="32"/>
      <c r="W35" s="32"/>
      <c r="X35" s="32"/>
      <c r="Y35" s="32"/>
      <c r="Z35" s="31"/>
      <c r="AA35" s="15">
        <f t="shared" si="0"/>
        <v>0</v>
      </c>
      <c r="AB35" s="14">
        <f t="shared" si="0"/>
        <v>0</v>
      </c>
      <c r="AC35" s="78">
        <f>AA35+AA36</f>
        <v>0</v>
      </c>
      <c r="AD35" s="84">
        <f>AB35+AB36</f>
        <v>0</v>
      </c>
    </row>
    <row r="36" spans="1:30" ht="18" customHeight="1" thickBot="1">
      <c r="A36" s="86"/>
      <c r="B36" s="25" t="s">
        <v>201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/>
      <c r="V36" s="22"/>
      <c r="W36" s="22"/>
      <c r="X36" s="22"/>
      <c r="Y36" s="22"/>
      <c r="Z36" s="21"/>
      <c r="AA36" s="15">
        <f t="shared" si="0"/>
        <v>0</v>
      </c>
      <c r="AB36" s="14">
        <f t="shared" si="0"/>
        <v>0</v>
      </c>
      <c r="AC36" s="80"/>
      <c r="AD36" s="87"/>
    </row>
    <row r="37" spans="1:30" ht="18" customHeight="1">
      <c r="A37" s="82" t="s">
        <v>202</v>
      </c>
      <c r="B37" s="35" t="s">
        <v>203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3"/>
      <c r="P37" s="33"/>
      <c r="Q37" s="33"/>
      <c r="R37" s="33"/>
      <c r="S37" s="33"/>
      <c r="T37" s="33"/>
      <c r="U37" s="32">
        <v>1</v>
      </c>
      <c r="V37" s="32">
        <v>1</v>
      </c>
      <c r="W37" s="32"/>
      <c r="X37" s="32"/>
      <c r="Y37" s="32">
        <v>2</v>
      </c>
      <c r="Z37" s="31">
        <v>2</v>
      </c>
      <c r="AA37" s="15">
        <f t="shared" si="0"/>
        <v>3</v>
      </c>
      <c r="AB37" s="14">
        <f t="shared" si="0"/>
        <v>3</v>
      </c>
      <c r="AC37" s="78">
        <f>AA37+AA38+AA39+AA40+AA41</f>
        <v>20</v>
      </c>
      <c r="AD37" s="78">
        <f>AB37+AB38+AB39+AB40+AB41</f>
        <v>24</v>
      </c>
    </row>
    <row r="38" spans="1:30" ht="18" customHeight="1">
      <c r="A38" s="83"/>
      <c r="B38" s="30" t="s">
        <v>204</v>
      </c>
      <c r="C38" s="28"/>
      <c r="D38" s="28"/>
      <c r="E38" s="28"/>
      <c r="F38" s="28"/>
      <c r="G38" s="28"/>
      <c r="H38" s="28"/>
      <c r="I38" s="28">
        <v>3</v>
      </c>
      <c r="J38" s="28">
        <v>4</v>
      </c>
      <c r="K38" s="28"/>
      <c r="L38" s="28"/>
      <c r="M38" s="29">
        <v>1</v>
      </c>
      <c r="N38" s="29">
        <v>1</v>
      </c>
      <c r="O38" s="28"/>
      <c r="P38" s="28"/>
      <c r="Q38" s="28"/>
      <c r="R38" s="28"/>
      <c r="S38" s="28"/>
      <c r="T38" s="28"/>
      <c r="U38" s="27"/>
      <c r="V38" s="27"/>
      <c r="W38" s="27">
        <v>1</v>
      </c>
      <c r="X38" s="27">
        <v>1</v>
      </c>
      <c r="Y38" s="27"/>
      <c r="Z38" s="26"/>
      <c r="AA38" s="15">
        <f t="shared" si="0"/>
        <v>5</v>
      </c>
      <c r="AB38" s="14">
        <f t="shared" si="0"/>
        <v>6</v>
      </c>
      <c r="AC38" s="79"/>
      <c r="AD38" s="79"/>
    </row>
    <row r="39" spans="1:30" ht="18" customHeight="1">
      <c r="A39" s="83"/>
      <c r="B39" s="30" t="s">
        <v>205</v>
      </c>
      <c r="C39" s="28">
        <v>1</v>
      </c>
      <c r="D39" s="28">
        <v>2</v>
      </c>
      <c r="E39" s="28"/>
      <c r="F39" s="28"/>
      <c r="G39" s="28"/>
      <c r="H39" s="28"/>
      <c r="I39" s="28"/>
      <c r="J39" s="28"/>
      <c r="K39" s="28"/>
      <c r="L39" s="28"/>
      <c r="M39" s="29">
        <v>1</v>
      </c>
      <c r="N39" s="29">
        <v>2</v>
      </c>
      <c r="O39" s="28"/>
      <c r="P39" s="28"/>
      <c r="Q39" s="28"/>
      <c r="R39" s="28"/>
      <c r="S39" s="28"/>
      <c r="T39" s="28"/>
      <c r="U39" s="27"/>
      <c r="V39" s="27"/>
      <c r="W39" s="27">
        <v>1</v>
      </c>
      <c r="X39" s="27">
        <v>2</v>
      </c>
      <c r="Y39" s="27">
        <v>1</v>
      </c>
      <c r="Z39" s="26">
        <v>1</v>
      </c>
      <c r="AA39" s="15">
        <f t="shared" si="0"/>
        <v>4</v>
      </c>
      <c r="AB39" s="14">
        <f t="shared" si="0"/>
        <v>7</v>
      </c>
      <c r="AC39" s="79"/>
      <c r="AD39" s="79"/>
    </row>
    <row r="40" spans="1:30" ht="18" customHeight="1">
      <c r="A40" s="83"/>
      <c r="B40" s="30" t="s">
        <v>206</v>
      </c>
      <c r="C40" s="28">
        <v>1</v>
      </c>
      <c r="D40" s="28">
        <v>1</v>
      </c>
      <c r="E40" s="28"/>
      <c r="F40" s="28"/>
      <c r="G40" s="28">
        <v>1</v>
      </c>
      <c r="H40" s="28">
        <v>1</v>
      </c>
      <c r="I40" s="28"/>
      <c r="J40" s="28"/>
      <c r="K40" s="28"/>
      <c r="L40" s="28"/>
      <c r="M40" s="29"/>
      <c r="N40" s="29"/>
      <c r="O40" s="28"/>
      <c r="P40" s="28"/>
      <c r="Q40" s="28"/>
      <c r="R40" s="28"/>
      <c r="S40" s="28"/>
      <c r="T40" s="28"/>
      <c r="U40" s="27">
        <v>1</v>
      </c>
      <c r="V40" s="27">
        <v>1</v>
      </c>
      <c r="W40" s="27"/>
      <c r="X40" s="27"/>
      <c r="Y40" s="27">
        <v>1</v>
      </c>
      <c r="Z40" s="26">
        <v>1</v>
      </c>
      <c r="AA40" s="15">
        <f t="shared" si="0"/>
        <v>4</v>
      </c>
      <c r="AB40" s="14">
        <f t="shared" si="0"/>
        <v>4</v>
      </c>
      <c r="AC40" s="79"/>
      <c r="AD40" s="79"/>
    </row>
    <row r="41" spans="1:30" ht="18" customHeight="1" thickBot="1">
      <c r="A41" s="86"/>
      <c r="B41" s="25" t="s">
        <v>207</v>
      </c>
      <c r="C41" s="23"/>
      <c r="D41" s="23"/>
      <c r="E41" s="23">
        <v>1</v>
      </c>
      <c r="F41" s="23">
        <v>1</v>
      </c>
      <c r="G41" s="23"/>
      <c r="H41" s="23"/>
      <c r="I41" s="23"/>
      <c r="J41" s="23"/>
      <c r="K41" s="23"/>
      <c r="L41" s="23"/>
      <c r="M41" s="24">
        <v>1</v>
      </c>
      <c r="N41" s="24">
        <v>1</v>
      </c>
      <c r="O41" s="23"/>
      <c r="P41" s="23"/>
      <c r="Q41" s="23"/>
      <c r="R41" s="23"/>
      <c r="S41" s="23"/>
      <c r="T41" s="23"/>
      <c r="U41" s="22">
        <v>1</v>
      </c>
      <c r="V41" s="22">
        <v>1</v>
      </c>
      <c r="W41" s="22"/>
      <c r="X41" s="22"/>
      <c r="Y41" s="22">
        <v>1</v>
      </c>
      <c r="Z41" s="21">
        <v>1</v>
      </c>
      <c r="AA41" s="15">
        <f t="shared" si="0"/>
        <v>4</v>
      </c>
      <c r="AB41" s="14">
        <f t="shared" si="0"/>
        <v>4</v>
      </c>
      <c r="AC41" s="80"/>
      <c r="AD41" s="80"/>
    </row>
    <row r="42" spans="1:30" ht="18" customHeight="1">
      <c r="A42" s="82" t="s">
        <v>208</v>
      </c>
      <c r="B42" s="35" t="s">
        <v>209</v>
      </c>
      <c r="C42" s="33">
        <v>1</v>
      </c>
      <c r="D42" s="33">
        <v>1</v>
      </c>
      <c r="E42" s="33"/>
      <c r="F42" s="33"/>
      <c r="G42" s="33"/>
      <c r="H42" s="33"/>
      <c r="I42" s="33">
        <v>1</v>
      </c>
      <c r="J42" s="33">
        <v>1</v>
      </c>
      <c r="K42" s="33">
        <v>2</v>
      </c>
      <c r="L42" s="33">
        <v>2</v>
      </c>
      <c r="M42" s="34"/>
      <c r="N42" s="34"/>
      <c r="O42" s="33"/>
      <c r="P42" s="33"/>
      <c r="Q42" s="33"/>
      <c r="R42" s="33"/>
      <c r="S42" s="33"/>
      <c r="T42" s="33"/>
      <c r="U42" s="32">
        <v>1</v>
      </c>
      <c r="V42" s="32">
        <v>1</v>
      </c>
      <c r="W42" s="32"/>
      <c r="X42" s="32"/>
      <c r="Y42" s="32">
        <v>1</v>
      </c>
      <c r="Z42" s="31">
        <v>1</v>
      </c>
      <c r="AA42" s="15">
        <f t="shared" si="0"/>
        <v>6</v>
      </c>
      <c r="AB42" s="14">
        <f t="shared" si="0"/>
        <v>6</v>
      </c>
      <c r="AC42" s="78">
        <f>AA42+AA43+AA44</f>
        <v>20</v>
      </c>
      <c r="AD42" s="78">
        <f>AB42+AB43+AB44</f>
        <v>21</v>
      </c>
    </row>
    <row r="43" spans="1:30" ht="18" customHeight="1">
      <c r="A43" s="83"/>
      <c r="B43" s="30" t="s">
        <v>210</v>
      </c>
      <c r="C43" s="28"/>
      <c r="D43" s="28"/>
      <c r="E43" s="28"/>
      <c r="F43" s="28"/>
      <c r="G43" s="28"/>
      <c r="H43" s="28"/>
      <c r="I43" s="28"/>
      <c r="J43" s="28"/>
      <c r="K43" s="28">
        <v>1</v>
      </c>
      <c r="L43" s="28">
        <v>1</v>
      </c>
      <c r="M43" s="29"/>
      <c r="N43" s="29"/>
      <c r="O43" s="28">
        <v>1</v>
      </c>
      <c r="P43" s="28">
        <v>1</v>
      </c>
      <c r="Q43" s="28"/>
      <c r="R43" s="28"/>
      <c r="S43" s="28">
        <v>1</v>
      </c>
      <c r="T43" s="28">
        <v>2</v>
      </c>
      <c r="U43" s="27"/>
      <c r="V43" s="27"/>
      <c r="W43" s="27">
        <v>1</v>
      </c>
      <c r="X43" s="27">
        <v>1</v>
      </c>
      <c r="Y43" s="27">
        <v>2</v>
      </c>
      <c r="Z43" s="26">
        <v>2</v>
      </c>
      <c r="AA43" s="15">
        <f t="shared" si="0"/>
        <v>6</v>
      </c>
      <c r="AB43" s="14">
        <f t="shared" si="0"/>
        <v>7</v>
      </c>
      <c r="AC43" s="79"/>
      <c r="AD43" s="79"/>
    </row>
    <row r="44" spans="1:30" ht="18" customHeight="1" thickBot="1">
      <c r="A44" s="86"/>
      <c r="B44" s="25" t="s">
        <v>211</v>
      </c>
      <c r="C44" s="23">
        <v>1</v>
      </c>
      <c r="D44" s="23">
        <v>1</v>
      </c>
      <c r="E44" s="23"/>
      <c r="F44" s="23"/>
      <c r="G44" s="23"/>
      <c r="H44" s="23"/>
      <c r="I44" s="23">
        <v>1</v>
      </c>
      <c r="J44" s="23">
        <v>1</v>
      </c>
      <c r="K44" s="23">
        <v>1</v>
      </c>
      <c r="L44" s="23">
        <v>1</v>
      </c>
      <c r="M44" s="24">
        <v>1</v>
      </c>
      <c r="N44" s="24">
        <v>1</v>
      </c>
      <c r="O44" s="23"/>
      <c r="P44" s="23"/>
      <c r="Q44" s="23"/>
      <c r="R44" s="23"/>
      <c r="S44" s="23">
        <v>1</v>
      </c>
      <c r="T44" s="23">
        <v>1</v>
      </c>
      <c r="U44" s="22">
        <v>2</v>
      </c>
      <c r="V44" s="22">
        <v>2</v>
      </c>
      <c r="W44" s="22">
        <v>1</v>
      </c>
      <c r="X44" s="22">
        <v>1</v>
      </c>
      <c r="Y44" s="22"/>
      <c r="Z44" s="21"/>
      <c r="AA44" s="15">
        <f t="shared" si="0"/>
        <v>8</v>
      </c>
      <c r="AB44" s="14">
        <f t="shared" si="0"/>
        <v>8</v>
      </c>
      <c r="AC44" s="80"/>
      <c r="AD44" s="80"/>
    </row>
    <row r="45" spans="1:30" ht="18" customHeight="1" thickBot="1">
      <c r="A45" s="20" t="s">
        <v>121</v>
      </c>
      <c r="B45" s="19" t="s">
        <v>212</v>
      </c>
      <c r="C45" s="18"/>
      <c r="D45" s="64"/>
      <c r="E45" s="64">
        <v>1</v>
      </c>
      <c r="F45" s="64">
        <v>1</v>
      </c>
      <c r="G45" s="64">
        <v>3</v>
      </c>
      <c r="H45" s="64">
        <v>3</v>
      </c>
      <c r="I45" s="64">
        <v>1</v>
      </c>
      <c r="J45" s="64">
        <v>1</v>
      </c>
      <c r="K45" s="64">
        <v>1</v>
      </c>
      <c r="L45" s="64">
        <v>1</v>
      </c>
      <c r="M45" s="17"/>
      <c r="N45" s="17"/>
      <c r="O45" s="64">
        <v>1</v>
      </c>
      <c r="P45" s="64">
        <v>1</v>
      </c>
      <c r="Q45" s="64"/>
      <c r="R45" s="64"/>
      <c r="S45" s="64"/>
      <c r="T45" s="64"/>
      <c r="U45" s="16">
        <v>1</v>
      </c>
      <c r="V45" s="16">
        <v>1</v>
      </c>
      <c r="W45" s="16"/>
      <c r="X45" s="16"/>
      <c r="Y45" s="16">
        <v>1</v>
      </c>
      <c r="Z45" s="16">
        <v>1</v>
      </c>
      <c r="AA45" s="15">
        <f t="shared" si="0"/>
        <v>9</v>
      </c>
      <c r="AB45" s="14">
        <f t="shared" si="0"/>
        <v>9</v>
      </c>
      <c r="AC45" s="13">
        <f>AA45</f>
        <v>9</v>
      </c>
      <c r="AD45" s="12">
        <f>AB45</f>
        <v>9</v>
      </c>
    </row>
    <row r="46" spans="1:30" ht="18" customHeight="1">
      <c r="A46" s="11"/>
      <c r="B46" s="10"/>
      <c r="C46" s="8">
        <f>SUM(C4:C45)</f>
        <v>9</v>
      </c>
      <c r="D46" s="8">
        <f t="shared" ref="D46:Z46" si="1">SUM(D4:D45)</f>
        <v>12</v>
      </c>
      <c r="E46" s="8">
        <f t="shared" si="1"/>
        <v>5</v>
      </c>
      <c r="F46" s="8">
        <f t="shared" si="1"/>
        <v>5</v>
      </c>
      <c r="G46" s="8">
        <f t="shared" si="1"/>
        <v>24</v>
      </c>
      <c r="H46" s="8">
        <f t="shared" si="1"/>
        <v>27</v>
      </c>
      <c r="I46" s="8">
        <f t="shared" si="1"/>
        <v>14</v>
      </c>
      <c r="J46" s="8">
        <f t="shared" si="1"/>
        <v>15</v>
      </c>
      <c r="K46" s="8">
        <f t="shared" si="1"/>
        <v>23</v>
      </c>
      <c r="L46" s="8">
        <f t="shared" si="1"/>
        <v>25</v>
      </c>
      <c r="M46" s="8">
        <f t="shared" si="1"/>
        <v>16</v>
      </c>
      <c r="N46" s="8">
        <f t="shared" si="1"/>
        <v>19</v>
      </c>
      <c r="O46" s="8">
        <f t="shared" si="1"/>
        <v>5</v>
      </c>
      <c r="P46" s="8">
        <f t="shared" si="1"/>
        <v>5</v>
      </c>
      <c r="Q46" s="8">
        <f t="shared" si="1"/>
        <v>1</v>
      </c>
      <c r="R46" s="8">
        <f t="shared" si="1"/>
        <v>1</v>
      </c>
      <c r="S46" s="8">
        <f t="shared" si="1"/>
        <v>17</v>
      </c>
      <c r="T46" s="8">
        <f t="shared" si="1"/>
        <v>19</v>
      </c>
      <c r="U46" s="8">
        <f t="shared" si="1"/>
        <v>26</v>
      </c>
      <c r="V46" s="8">
        <f t="shared" si="1"/>
        <v>31</v>
      </c>
      <c r="W46" s="8">
        <f t="shared" si="1"/>
        <v>16</v>
      </c>
      <c r="X46" s="8">
        <f t="shared" si="1"/>
        <v>20</v>
      </c>
      <c r="Y46" s="8">
        <f t="shared" si="1"/>
        <v>18</v>
      </c>
      <c r="Z46" s="8">
        <f t="shared" si="1"/>
        <v>21</v>
      </c>
      <c r="AA46" s="9">
        <f>SUM(AA4:AA45)</f>
        <v>174</v>
      </c>
      <c r="AB46" s="9">
        <f>SUM(AB4:AB45)</f>
        <v>200</v>
      </c>
      <c r="AC46" s="8">
        <f>SUM(AC4:AC45)</f>
        <v>174</v>
      </c>
      <c r="AD46" s="8">
        <f>SUM(AD4:AD45)</f>
        <v>200</v>
      </c>
    </row>
  </sheetData>
  <mergeCells count="36">
    <mergeCell ref="A37:A41"/>
    <mergeCell ref="AC37:AC41"/>
    <mergeCell ref="AD37:AD41"/>
    <mergeCell ref="A42:A44"/>
    <mergeCell ref="AC42:AC44"/>
    <mergeCell ref="AD42:AD44"/>
    <mergeCell ref="A32:A34"/>
    <mergeCell ref="AC32:AC34"/>
    <mergeCell ref="AD32:AD34"/>
    <mergeCell ref="A35:A36"/>
    <mergeCell ref="AC35:AC36"/>
    <mergeCell ref="AD35:AD36"/>
    <mergeCell ref="A12:A20"/>
    <mergeCell ref="AC12:AC20"/>
    <mergeCell ref="AD12:AD20"/>
    <mergeCell ref="A21:A31"/>
    <mergeCell ref="AC21:AC31"/>
    <mergeCell ref="AD21:AD31"/>
    <mergeCell ref="U2:V2"/>
    <mergeCell ref="W2:X2"/>
    <mergeCell ref="Y2:Z2"/>
    <mergeCell ref="AA2:AB2"/>
    <mergeCell ref="AC2:AD2"/>
    <mergeCell ref="A4:A11"/>
    <mergeCell ref="AC4:AC11"/>
    <mergeCell ref="AD4:AD11"/>
    <mergeCell ref="A1:AD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2" type="noConversion"/>
  <pageMargins left="0.78740157480314965" right="0.19685039370078741" top="0.59055118110236227" bottom="0.59055118110236227" header="0.51181102362204722" footer="0.51181102362204722"/>
  <pageSetup paperSize="8" scale="90" orientation="landscape" r:id="rId1"/>
  <headerFooter alignWithMargins="0">
    <oddHeader>&amp;R&amp;"標楷體,標準"製表人:校安王世全
製表日期:107年1月1日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申請表</vt:lpstr>
      <vt:lpstr>學院場次統計表</vt:lpstr>
      <vt:lpstr>各系宣導統計表</vt:lpstr>
      <vt:lpstr>近三年各學院交通事故發生件數比較表</vt:lpstr>
      <vt:lpstr>106年各院所案件統計表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936</dc:creator>
  <cp:lastModifiedBy>user</cp:lastModifiedBy>
  <cp:lastPrinted>2018-02-22T00:46:23Z</cp:lastPrinted>
  <dcterms:created xsi:type="dcterms:W3CDTF">2016-08-24T07:06:30Z</dcterms:created>
  <dcterms:modified xsi:type="dcterms:W3CDTF">2018-02-22T00:59:46Z</dcterms:modified>
</cp:coreProperties>
</file>